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9320" windowHeight="9912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W48" i="1" l="1"/>
  <c r="W47" i="1"/>
  <c r="W46" i="1"/>
  <c r="W44" i="1"/>
  <c r="W43" i="1"/>
  <c r="W42" i="1"/>
  <c r="W40" i="1"/>
  <c r="W39" i="1"/>
  <c r="W38" i="1"/>
  <c r="W35" i="1"/>
  <c r="W34" i="1"/>
  <c r="W33" i="1"/>
  <c r="W32" i="1"/>
  <c r="W31" i="1"/>
  <c r="W28" i="1"/>
  <c r="W27" i="1"/>
  <c r="W26" i="1"/>
  <c r="W23" i="1"/>
  <c r="W22" i="1"/>
  <c r="W21" i="1"/>
  <c r="W17" i="1"/>
  <c r="W16" i="1"/>
  <c r="W15" i="1"/>
  <c r="W14" i="1"/>
  <c r="W13" i="1"/>
  <c r="W12" i="1"/>
  <c r="W11" i="1"/>
  <c r="W10" i="1"/>
  <c r="W9" i="1"/>
  <c r="U48" i="1"/>
  <c r="U47" i="1"/>
  <c r="U46" i="1"/>
  <c r="U44" i="1"/>
  <c r="U43" i="1"/>
  <c r="U42" i="1"/>
  <c r="U40" i="1"/>
  <c r="U39" i="1"/>
  <c r="U38" i="1"/>
  <c r="U35" i="1"/>
  <c r="U34" i="1"/>
  <c r="U33" i="1"/>
  <c r="U32" i="1"/>
  <c r="U31" i="1"/>
  <c r="U28" i="1"/>
  <c r="U27" i="1"/>
  <c r="U26" i="1"/>
  <c r="U23" i="1"/>
  <c r="U22" i="1"/>
  <c r="U21" i="1"/>
  <c r="U17" i="1"/>
  <c r="U16" i="1"/>
  <c r="U15" i="1"/>
  <c r="U14" i="1"/>
  <c r="U13" i="1"/>
  <c r="U12" i="1"/>
  <c r="U11" i="1"/>
  <c r="U10" i="1"/>
  <c r="U9" i="1"/>
  <c r="V44" i="1" l="1"/>
  <c r="T44" i="1"/>
  <c r="V35" i="1"/>
  <c r="T35" i="1"/>
  <c r="V33" i="1"/>
  <c r="T33" i="1"/>
  <c r="V32" i="1"/>
  <c r="T32" i="1"/>
  <c r="V31" i="1"/>
  <c r="T31" i="1"/>
  <c r="V28" i="1"/>
  <c r="T28" i="1"/>
  <c r="V23" i="1"/>
  <c r="T23" i="1"/>
  <c r="V17" i="1"/>
  <c r="T17" i="1"/>
</calcChain>
</file>

<file path=xl/sharedStrings.xml><?xml version="1.0" encoding="utf-8"?>
<sst xmlns="http://schemas.openxmlformats.org/spreadsheetml/2006/main" count="88" uniqueCount="47">
  <si>
    <t>Total de hechos</t>
  </si>
  <si>
    <t>DELITOS CONTRA LAS PERSONAS</t>
  </si>
  <si>
    <t>Homicidios dolosos</t>
  </si>
  <si>
    <t>Homicidios dolosos en grado de tentativa</t>
  </si>
  <si>
    <t>Homicidios culposos en accidentes de transito</t>
  </si>
  <si>
    <t>Homicidios culposos por otros hechos</t>
  </si>
  <si>
    <t>Lesiones dolosas</t>
  </si>
  <si>
    <t>Lesiones culposas en accidentes de transito</t>
  </si>
  <si>
    <t>Lesiones culposas por otros hechos</t>
  </si>
  <si>
    <t>0tros delitos contra las personas</t>
  </si>
  <si>
    <t>Total de delitos contra las personas</t>
  </si>
  <si>
    <t>DELITOS CONTRA LA INTEGRIDAD SEXUAL Y EL HONOR</t>
  </si>
  <si>
    <t>Delitos contra el honor</t>
  </si>
  <si>
    <t>Violaciones</t>
  </si>
  <si>
    <t>0tros delitos contra la integridad sexual</t>
  </si>
  <si>
    <t>Total de delitos contra la integridad sexual y el honor</t>
  </si>
  <si>
    <t>DELITOS CONTRA LA LIBERTAD</t>
  </si>
  <si>
    <t>Amenazas</t>
  </si>
  <si>
    <t xml:space="preserve">0tros delitos contra la libertad </t>
  </si>
  <si>
    <t>Total de delitos contra la libertad</t>
  </si>
  <si>
    <t>DELITOS CONTRA LA PROPIEDAD</t>
  </si>
  <si>
    <t>Robos y tentativas de robo (excluye los agravados por el resultado de lesiones y/o muertes)</t>
  </si>
  <si>
    <t>Robos agravados y tentativas de robo agravado por el resultado de lesiones y/o muerte.</t>
  </si>
  <si>
    <t>Hurtos y tentativa de hurto.</t>
  </si>
  <si>
    <t>0tros delitos contra la propiedad</t>
  </si>
  <si>
    <t>Total de delitos contra la propiedad</t>
  </si>
  <si>
    <t>DELITOS CONTRA EL ESTADO Y LA COMUNIDAD</t>
  </si>
  <si>
    <t>Delitos contra la seguridad publica</t>
  </si>
  <si>
    <t>Delitos contra el orden publico</t>
  </si>
  <si>
    <t>Delitos contra la seguridad de la nacion</t>
  </si>
  <si>
    <t>Delitos contra los poderes publicos y el orden constitucional</t>
  </si>
  <si>
    <t>Delitos contra la administracion publica</t>
  </si>
  <si>
    <t>Delitos contra la fe publica</t>
  </si>
  <si>
    <t>Total de delitos contra el estado y la comunidad</t>
  </si>
  <si>
    <t>DELITOS CONTRA EL ESTADO CIVIL</t>
  </si>
  <si>
    <t>LEY 23.737 (estupefacientes)</t>
  </si>
  <si>
    <t>OTROS DELITOS PREVISTOS EN LEYES ESPECIALES</t>
  </si>
  <si>
    <t>TOTAL DE HECHOS DELICTUOSOS</t>
  </si>
  <si>
    <t>-</t>
  </si>
  <si>
    <r>
      <rPr>
        <b/>
        <sz val="8"/>
        <color theme="1"/>
        <rFont val="Arial"/>
        <family val="2"/>
      </rPr>
      <t>Referencias:</t>
    </r>
    <r>
      <rPr>
        <sz val="8"/>
        <color theme="1"/>
        <rFont val="Arial"/>
        <family val="2"/>
      </rPr>
      <t xml:space="preserve"> - Dato igual a cero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</si>
  <si>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 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</si>
  <si>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Según indicación de las fuentes, entre los años 2009 y 2013 no se publicaron datos de manera oficial. Actualmente se esta en proceso de reconstrucción de los datos para su publicacion..</t>
    </r>
  </si>
  <si>
    <t>Tasa cada 100.000 Hab</t>
  </si>
  <si>
    <t xml:space="preserve">              Direccion Nacional de Política Criminal. Ministerio de Justicia y Derechos Humanos.</t>
  </si>
  <si>
    <t xml:space="preserve">              Secretaria de Seguridad Interior. Ministerio de Seguridad. </t>
  </si>
  <si>
    <t>Hechos delictuosos registrados por tipo de delito según año. Provincia de Buenos Aires. Serie 2002 / 2017</t>
  </si>
  <si>
    <t xml:space="preserve">              Sistema Nacional de Informacion Criminal. Años 2002-2017.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</si>
</sst>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quotePrefix="1" applyFont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1" fillId="0" borderId="0" xfId="0" quotePrefix="1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0" xfId="0" quotePrefix="1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showGridLines="0" tabSelected="1" zoomScale="25" zoomScaleNormal="25" workbookViewId="0"/>
  </sheetViews>
  <sheetFormatPr baseColWidth="10" defaultColWidth="12.6640625" defaultRowHeight="18" customHeight="1" x14ac:dyDescent="0.3"/>
  <cols>
    <col min="1" max="1" width="65.6640625" style="8" customWidth="1"/>
    <col min="2" max="2" width="12.6640625" style="8"/>
    <col min="3" max="3" width="12.6640625" style="10"/>
    <col min="4" max="4" width="12.6640625" style="8"/>
    <col min="5" max="5" width="12.6640625" style="10"/>
    <col min="6" max="6" width="12.6640625" style="8"/>
    <col min="7" max="7" width="12.6640625" style="10"/>
    <col min="8" max="8" width="12.6640625" style="8"/>
    <col min="9" max="9" width="12.6640625" style="10"/>
    <col min="10" max="10" width="12.6640625" style="8"/>
    <col min="11" max="11" width="12.6640625" style="10"/>
    <col min="12" max="12" width="12.6640625" style="8"/>
    <col min="13" max="13" width="12.6640625" style="10"/>
    <col min="14" max="14" width="12.6640625" style="8"/>
    <col min="15" max="15" width="12.6640625" style="10"/>
    <col min="16" max="16384" width="12.6640625" style="8"/>
  </cols>
  <sheetData>
    <row r="1" spans="1:23" ht="18" customHeight="1" x14ac:dyDescent="0.3">
      <c r="A1" s="9" t="s">
        <v>45</v>
      </c>
    </row>
    <row r="2" spans="1:23" ht="18" customHeight="1" x14ac:dyDescent="0.25">
      <c r="A2" s="1"/>
      <c r="B2" s="1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Q2" s="11"/>
      <c r="R2" s="11"/>
      <c r="S2" s="11"/>
    </row>
    <row r="3" spans="1:23" ht="18" customHeight="1" x14ac:dyDescent="0.25">
      <c r="A3" s="1"/>
      <c r="B3" s="36">
        <v>2002</v>
      </c>
      <c r="C3" s="36"/>
      <c r="D3" s="36">
        <v>2003</v>
      </c>
      <c r="E3" s="36"/>
      <c r="F3" s="36">
        <v>2004</v>
      </c>
      <c r="G3" s="36"/>
      <c r="H3" s="36">
        <v>2005</v>
      </c>
      <c r="I3" s="36"/>
      <c r="J3" s="36">
        <v>2006</v>
      </c>
      <c r="K3" s="36"/>
      <c r="L3" s="36">
        <v>2007</v>
      </c>
      <c r="M3" s="36"/>
      <c r="N3" s="36">
        <v>2008</v>
      </c>
      <c r="O3" s="36"/>
      <c r="P3" s="36">
        <v>2014</v>
      </c>
      <c r="Q3" s="36"/>
      <c r="R3" s="36">
        <v>2015</v>
      </c>
      <c r="S3" s="36"/>
      <c r="T3" s="36">
        <v>2016</v>
      </c>
      <c r="U3" s="36"/>
      <c r="V3" s="36">
        <v>2017</v>
      </c>
      <c r="W3" s="36"/>
    </row>
    <row r="4" spans="1:23" ht="22.5" x14ac:dyDescent="0.25">
      <c r="A4" s="20"/>
      <c r="B4" s="26" t="s">
        <v>0</v>
      </c>
      <c r="C4" s="27" t="s">
        <v>42</v>
      </c>
      <c r="D4" s="26" t="s">
        <v>0</v>
      </c>
      <c r="E4" s="27" t="s">
        <v>42</v>
      </c>
      <c r="F4" s="26" t="s">
        <v>0</v>
      </c>
      <c r="G4" s="27" t="s">
        <v>42</v>
      </c>
      <c r="H4" s="26" t="s">
        <v>0</v>
      </c>
      <c r="I4" s="27" t="s">
        <v>42</v>
      </c>
      <c r="J4" s="26" t="s">
        <v>0</v>
      </c>
      <c r="K4" s="27" t="s">
        <v>42</v>
      </c>
      <c r="L4" s="26" t="s">
        <v>0</v>
      </c>
      <c r="M4" s="27" t="s">
        <v>42</v>
      </c>
      <c r="N4" s="26" t="s">
        <v>0</v>
      </c>
      <c r="O4" s="27" t="s">
        <v>42</v>
      </c>
      <c r="P4" s="26" t="s">
        <v>0</v>
      </c>
      <c r="Q4" s="27" t="s">
        <v>42</v>
      </c>
      <c r="R4" s="26" t="s">
        <v>0</v>
      </c>
      <c r="S4" s="27" t="s">
        <v>42</v>
      </c>
      <c r="T4" s="26" t="s">
        <v>0</v>
      </c>
      <c r="U4" s="27" t="s">
        <v>42</v>
      </c>
      <c r="V4" s="26" t="s">
        <v>0</v>
      </c>
      <c r="W4" s="27" t="s">
        <v>42</v>
      </c>
    </row>
    <row r="5" spans="1:23" ht="18" customHeight="1" x14ac:dyDescent="0.25">
      <c r="A5" s="1"/>
      <c r="B5" s="12"/>
      <c r="C5" s="13"/>
      <c r="D5" s="12"/>
      <c r="E5" s="13"/>
      <c r="F5" s="12"/>
      <c r="G5" s="13"/>
      <c r="H5" s="12"/>
      <c r="I5" s="13"/>
      <c r="J5" s="12"/>
      <c r="K5" s="13"/>
      <c r="L5" s="12"/>
      <c r="M5" s="13"/>
      <c r="N5" s="12"/>
      <c r="O5" s="13"/>
      <c r="P5" s="12"/>
      <c r="Q5" s="13"/>
      <c r="R5" s="12"/>
      <c r="S5" s="13"/>
      <c r="T5" s="12"/>
      <c r="U5" s="13"/>
      <c r="V5" s="12"/>
      <c r="W5" s="13"/>
    </row>
    <row r="6" spans="1:23" ht="18" customHeight="1" x14ac:dyDescent="0.25">
      <c r="A6" s="16" t="s">
        <v>37</v>
      </c>
      <c r="B6" s="17">
        <v>360482</v>
      </c>
      <c r="C6" s="18">
        <v>2607.0500000000002</v>
      </c>
      <c r="D6" s="17">
        <v>328027</v>
      </c>
      <c r="E6" s="18">
        <v>2372.33</v>
      </c>
      <c r="F6" s="17">
        <v>296977</v>
      </c>
      <c r="G6" s="18">
        <v>2147.77</v>
      </c>
      <c r="H6" s="17">
        <v>239358</v>
      </c>
      <c r="I6" s="18">
        <v>1731.07</v>
      </c>
      <c r="J6" s="17">
        <v>238379</v>
      </c>
      <c r="K6" s="18">
        <v>1612.41</v>
      </c>
      <c r="L6" s="17">
        <v>240827</v>
      </c>
      <c r="M6" s="18">
        <v>1614.34</v>
      </c>
      <c r="N6" s="17">
        <v>302550</v>
      </c>
      <c r="O6" s="18">
        <v>2010.01</v>
      </c>
      <c r="P6" s="17">
        <v>395294</v>
      </c>
      <c r="Q6" s="19">
        <v>2399.1892765718494</v>
      </c>
      <c r="R6" s="17">
        <v>385575</v>
      </c>
      <c r="S6" s="18">
        <v>2314.3853356895656</v>
      </c>
      <c r="T6" s="17">
        <v>350697</v>
      </c>
      <c r="U6" s="18">
        <v>2082.3834023063173</v>
      </c>
      <c r="V6" s="17">
        <v>378955</v>
      </c>
      <c r="W6" s="18">
        <v>2226.5260447524952</v>
      </c>
    </row>
    <row r="7" spans="1:23" ht="18" customHeight="1" x14ac:dyDescent="0.25">
      <c r="A7" s="1"/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</row>
    <row r="8" spans="1:23" ht="18" customHeight="1" x14ac:dyDescent="0.25">
      <c r="A8" s="1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23" ht="18" customHeight="1" x14ac:dyDescent="0.25">
      <c r="A9" s="1" t="s">
        <v>2</v>
      </c>
      <c r="B9" s="3">
        <v>1905</v>
      </c>
      <c r="C9" s="21">
        <v>13.78</v>
      </c>
      <c r="D9" s="3">
        <v>1375</v>
      </c>
      <c r="E9" s="21">
        <v>9.94</v>
      </c>
      <c r="F9" s="3">
        <v>1006</v>
      </c>
      <c r="G9" s="21">
        <v>7.28</v>
      </c>
      <c r="H9" s="3">
        <v>884</v>
      </c>
      <c r="I9" s="21">
        <v>6.39</v>
      </c>
      <c r="J9" s="3">
        <v>802</v>
      </c>
      <c r="K9" s="21">
        <v>5.42</v>
      </c>
      <c r="L9" s="3">
        <v>884</v>
      </c>
      <c r="M9" s="21">
        <v>5.93</v>
      </c>
      <c r="N9" s="3">
        <v>1045</v>
      </c>
      <c r="O9" s="21">
        <v>6.94</v>
      </c>
      <c r="P9" s="3">
        <v>1496</v>
      </c>
      <c r="Q9" s="21">
        <v>9.0797916430593091</v>
      </c>
      <c r="R9" s="3">
        <v>1209</v>
      </c>
      <c r="S9" s="21">
        <v>7.2569328168285931</v>
      </c>
      <c r="T9" s="8">
        <v>1150</v>
      </c>
      <c r="U9" s="30">
        <f>(T9/N61)*100000</f>
        <v>6.828518386676433</v>
      </c>
      <c r="V9" s="8">
        <v>992</v>
      </c>
      <c r="W9" s="33">
        <f>(V9/O61)*100000</f>
        <v>5.8284330234314758</v>
      </c>
    </row>
    <row r="10" spans="1:23" ht="18" customHeight="1" x14ac:dyDescent="0.25">
      <c r="A10" s="1" t="s">
        <v>3</v>
      </c>
      <c r="B10" s="3">
        <v>259</v>
      </c>
      <c r="C10" s="21">
        <v>1.87</v>
      </c>
      <c r="D10" s="3">
        <v>235</v>
      </c>
      <c r="E10" s="21">
        <v>1.7</v>
      </c>
      <c r="F10" s="3">
        <v>222</v>
      </c>
      <c r="G10" s="21">
        <v>1.61</v>
      </c>
      <c r="H10" s="3">
        <v>236</v>
      </c>
      <c r="I10" s="21">
        <v>1.71</v>
      </c>
      <c r="J10" s="3">
        <v>230</v>
      </c>
      <c r="K10" s="21">
        <v>1.56</v>
      </c>
      <c r="L10" s="3">
        <v>229</v>
      </c>
      <c r="M10" s="21">
        <v>1.54</v>
      </c>
      <c r="N10" s="3">
        <v>299</v>
      </c>
      <c r="O10" s="21">
        <v>1.99</v>
      </c>
      <c r="P10" s="3">
        <v>801</v>
      </c>
      <c r="Q10" s="21">
        <v>4.8615729318786816</v>
      </c>
      <c r="R10" s="3">
        <v>724</v>
      </c>
      <c r="S10" s="21">
        <v>4.3457562939486367</v>
      </c>
      <c r="T10" s="8">
        <v>760</v>
      </c>
      <c r="U10" s="30">
        <f>(T10/N61)*100000</f>
        <v>4.5127599772818163</v>
      </c>
      <c r="V10" s="8">
        <v>791</v>
      </c>
      <c r="W10" s="33">
        <f>(V10/O61)*100000</f>
        <v>4.6474702838047355</v>
      </c>
    </row>
    <row r="11" spans="1:23" ht="18" customHeight="1" x14ac:dyDescent="0.25">
      <c r="A11" s="1" t="s">
        <v>4</v>
      </c>
      <c r="B11" s="3">
        <v>996</v>
      </c>
      <c r="C11" s="21">
        <v>7.2</v>
      </c>
      <c r="D11" s="3">
        <v>932</v>
      </c>
      <c r="E11" s="21">
        <v>6.74</v>
      </c>
      <c r="F11" s="3">
        <v>1008</v>
      </c>
      <c r="G11" s="21">
        <v>7.29</v>
      </c>
      <c r="H11" s="3">
        <v>1033</v>
      </c>
      <c r="I11" s="21">
        <v>7.47</v>
      </c>
      <c r="J11" s="3">
        <v>1020</v>
      </c>
      <c r="K11" s="21">
        <v>6.9</v>
      </c>
      <c r="L11" s="3">
        <v>1093</v>
      </c>
      <c r="M11" s="21">
        <v>7.33</v>
      </c>
      <c r="N11" s="3">
        <v>1167</v>
      </c>
      <c r="O11" s="21">
        <v>7.75</v>
      </c>
      <c r="P11" s="3">
        <v>689</v>
      </c>
      <c r="Q11" s="21">
        <v>4.1818024345373424</v>
      </c>
      <c r="R11" s="3">
        <v>711</v>
      </c>
      <c r="S11" s="21">
        <v>4.2677247582838129</v>
      </c>
      <c r="T11" s="8">
        <v>999</v>
      </c>
      <c r="U11" s="30">
        <f>(T11/N61)*100000</f>
        <v>5.9319042332954401</v>
      </c>
      <c r="V11" s="8">
        <v>1044</v>
      </c>
      <c r="W11" s="33">
        <f>(V11/O61)*100000</f>
        <v>6.1339557222403842</v>
      </c>
    </row>
    <row r="12" spans="1:23" ht="18" customHeight="1" x14ac:dyDescent="0.25">
      <c r="A12" s="1" t="s">
        <v>5</v>
      </c>
      <c r="B12" s="3">
        <v>184</v>
      </c>
      <c r="C12" s="21">
        <v>1.33</v>
      </c>
      <c r="D12" s="3">
        <v>200</v>
      </c>
      <c r="E12" s="21">
        <v>1.45</v>
      </c>
      <c r="F12" s="3">
        <v>185</v>
      </c>
      <c r="G12" s="21">
        <v>1.34</v>
      </c>
      <c r="H12" s="3">
        <v>210</v>
      </c>
      <c r="I12" s="21">
        <v>1.52</v>
      </c>
      <c r="J12" s="3">
        <v>122</v>
      </c>
      <c r="K12" s="21">
        <v>0.83</v>
      </c>
      <c r="L12" s="3">
        <v>164</v>
      </c>
      <c r="M12" s="21">
        <v>1.1000000000000001</v>
      </c>
      <c r="N12" s="3">
        <v>212</v>
      </c>
      <c r="O12" s="21">
        <v>1.41</v>
      </c>
      <c r="P12" s="3">
        <v>534</v>
      </c>
      <c r="Q12" s="21">
        <v>3.2410486212524541</v>
      </c>
      <c r="R12" s="3">
        <v>487</v>
      </c>
      <c r="S12" s="21">
        <v>2.9231813745206989</v>
      </c>
      <c r="T12" s="8">
        <v>153</v>
      </c>
      <c r="U12" s="30">
        <f>(T12/N61)*100000</f>
        <v>0.90848983753173407</v>
      </c>
      <c r="V12" s="8">
        <v>111</v>
      </c>
      <c r="W12" s="33">
        <f>(V12/O61)*100000</f>
        <v>0.6521734532267075</v>
      </c>
    </row>
    <row r="13" spans="1:23" ht="18" customHeight="1" x14ac:dyDescent="0.25">
      <c r="A13" s="1" t="s">
        <v>6</v>
      </c>
      <c r="B13" s="3">
        <v>33159</v>
      </c>
      <c r="C13" s="21">
        <v>239.81</v>
      </c>
      <c r="D13" s="3">
        <v>33965</v>
      </c>
      <c r="E13" s="21">
        <v>245.64</v>
      </c>
      <c r="F13" s="3">
        <v>37934</v>
      </c>
      <c r="G13" s="21">
        <v>274.33999999999997</v>
      </c>
      <c r="H13" s="3">
        <v>33745</v>
      </c>
      <c r="I13" s="21">
        <v>244.05</v>
      </c>
      <c r="J13" s="3">
        <v>33150</v>
      </c>
      <c r="K13" s="21">
        <v>224.23</v>
      </c>
      <c r="L13" s="3">
        <v>33704</v>
      </c>
      <c r="M13" s="21">
        <v>225.93</v>
      </c>
      <c r="N13" s="3">
        <v>39577</v>
      </c>
      <c r="O13" s="21">
        <v>262.93</v>
      </c>
      <c r="P13" s="3">
        <v>57867</v>
      </c>
      <c r="Q13" s="21">
        <v>351.21678008617181</v>
      </c>
      <c r="R13" s="3">
        <v>57370</v>
      </c>
      <c r="S13" s="21">
        <v>344.35916931468682</v>
      </c>
      <c r="T13" s="8">
        <v>34938</v>
      </c>
      <c r="U13" s="30">
        <f>(T13/N61)*100000</f>
        <v>207.45632642930536</v>
      </c>
      <c r="V13" s="8">
        <v>34347</v>
      </c>
      <c r="W13" s="33">
        <f>(V13/O61)*100000</f>
        <v>201.80361799979931</v>
      </c>
    </row>
    <row r="14" spans="1:23" ht="18" customHeight="1" x14ac:dyDescent="0.25">
      <c r="A14" s="1" t="s">
        <v>7</v>
      </c>
      <c r="B14" s="3">
        <v>14504</v>
      </c>
      <c r="C14" s="21">
        <v>104.89</v>
      </c>
      <c r="D14" s="3">
        <v>15319</v>
      </c>
      <c r="E14" s="21">
        <v>110.79</v>
      </c>
      <c r="F14" s="3">
        <v>18857</v>
      </c>
      <c r="G14" s="21">
        <v>136.38</v>
      </c>
      <c r="H14" s="3">
        <v>20549</v>
      </c>
      <c r="I14" s="21">
        <v>148.61000000000001</v>
      </c>
      <c r="J14" s="3">
        <v>23885</v>
      </c>
      <c r="K14" s="21">
        <v>161.56</v>
      </c>
      <c r="L14" s="3">
        <v>26310</v>
      </c>
      <c r="M14" s="21">
        <v>176.36</v>
      </c>
      <c r="N14" s="3">
        <v>32221</v>
      </c>
      <c r="O14" s="21">
        <v>214.06</v>
      </c>
      <c r="P14" s="3">
        <v>24642</v>
      </c>
      <c r="Q14" s="21">
        <v>149.56164817397561</v>
      </c>
      <c r="R14" s="3">
        <v>27959</v>
      </c>
      <c r="S14" s="21">
        <v>167.82182351175405</v>
      </c>
      <c r="T14" s="8">
        <v>36525</v>
      </c>
      <c r="U14" s="30">
        <f>(T14/N61)*100000</f>
        <v>216.8796818029189</v>
      </c>
      <c r="V14" s="8">
        <v>38749</v>
      </c>
      <c r="W14" s="33">
        <f>(V14/O61)*100000</f>
        <v>227.66728954127649</v>
      </c>
    </row>
    <row r="15" spans="1:23" ht="18" customHeight="1" x14ac:dyDescent="0.25">
      <c r="A15" s="1" t="s">
        <v>8</v>
      </c>
      <c r="B15" s="3">
        <v>1736</v>
      </c>
      <c r="C15" s="21">
        <v>12.55</v>
      </c>
      <c r="D15" s="3">
        <v>1816</v>
      </c>
      <c r="E15" s="21">
        <v>13.13</v>
      </c>
      <c r="F15" s="3">
        <v>2248</v>
      </c>
      <c r="G15" s="21">
        <v>16.260000000000002</v>
      </c>
      <c r="H15" s="3">
        <v>2293</v>
      </c>
      <c r="I15" s="21">
        <v>16.579999999999998</v>
      </c>
      <c r="J15" s="3">
        <v>2234</v>
      </c>
      <c r="K15" s="21">
        <v>15.11</v>
      </c>
      <c r="L15" s="3">
        <v>1626</v>
      </c>
      <c r="M15" s="21">
        <v>10.9</v>
      </c>
      <c r="N15" s="3">
        <v>1895</v>
      </c>
      <c r="O15" s="21">
        <v>12.59</v>
      </c>
      <c r="P15" s="3">
        <v>9841</v>
      </c>
      <c r="Q15" s="21">
        <v>59.728763074429587</v>
      </c>
      <c r="R15" s="3">
        <v>9799</v>
      </c>
      <c r="S15" s="21">
        <v>58.817770613815867</v>
      </c>
      <c r="T15" s="8">
        <v>1790</v>
      </c>
      <c r="U15" s="30">
        <f>(T15/N61)*100000</f>
        <v>10.628737314913751</v>
      </c>
      <c r="V15" s="8">
        <v>2225</v>
      </c>
      <c r="W15" s="33">
        <f>(V15/O61)*100000</f>
        <v>13.072846247111929</v>
      </c>
    </row>
    <row r="16" spans="1:23" ht="18" customHeight="1" x14ac:dyDescent="0.25">
      <c r="A16" s="1" t="s">
        <v>9</v>
      </c>
      <c r="B16" s="3">
        <v>3855</v>
      </c>
      <c r="C16" s="21">
        <v>27.88</v>
      </c>
      <c r="D16" s="3">
        <v>3533</v>
      </c>
      <c r="E16" s="21">
        <v>25.55</v>
      </c>
      <c r="F16" s="3">
        <v>3011</v>
      </c>
      <c r="G16" s="21">
        <v>21.78</v>
      </c>
      <c r="H16" s="3">
        <v>2776</v>
      </c>
      <c r="I16" s="21">
        <v>20.079999999999998</v>
      </c>
      <c r="J16" s="3">
        <v>2706</v>
      </c>
      <c r="K16" s="21">
        <v>18.3</v>
      </c>
      <c r="L16" s="3">
        <v>3551</v>
      </c>
      <c r="M16" s="21">
        <v>23.8</v>
      </c>
      <c r="N16" s="3">
        <v>4107</v>
      </c>
      <c r="O16" s="21">
        <v>27.29</v>
      </c>
      <c r="P16" s="3">
        <v>2536</v>
      </c>
      <c r="Q16" s="21">
        <v>15.391946261228883</v>
      </c>
      <c r="R16" s="3">
        <v>2800</v>
      </c>
      <c r="S16" s="21">
        <v>16.806792297038925</v>
      </c>
      <c r="T16" s="8">
        <v>6107</v>
      </c>
      <c r="U16" s="30">
        <f>(T16/N61)*100000</f>
        <v>36.262401554289539</v>
      </c>
      <c r="V16" s="8">
        <v>2270</v>
      </c>
      <c r="W16" s="33">
        <f>(V16/O61)*100000</f>
        <v>13.337240890311946</v>
      </c>
    </row>
    <row r="17" spans="1:23" ht="18" customHeight="1" x14ac:dyDescent="0.25">
      <c r="A17" s="6" t="s">
        <v>10</v>
      </c>
      <c r="B17" s="3">
        <v>56598</v>
      </c>
      <c r="C17" s="21">
        <v>409.32</v>
      </c>
      <c r="D17" s="3">
        <v>57375</v>
      </c>
      <c r="E17" s="21">
        <v>414.94</v>
      </c>
      <c r="F17" s="3">
        <v>64471</v>
      </c>
      <c r="G17" s="21">
        <v>466.26</v>
      </c>
      <c r="H17" s="3">
        <v>61726</v>
      </c>
      <c r="I17" s="21">
        <v>446.41</v>
      </c>
      <c r="J17" s="3">
        <v>64149</v>
      </c>
      <c r="K17" s="21">
        <v>433.91</v>
      </c>
      <c r="L17" s="3">
        <v>67561</v>
      </c>
      <c r="M17" s="21">
        <v>452.88</v>
      </c>
      <c r="N17" s="3">
        <v>80523</v>
      </c>
      <c r="O17" s="21">
        <v>534.96</v>
      </c>
      <c r="P17" s="3">
        <v>98406</v>
      </c>
      <c r="Q17" s="21">
        <v>597.2633532265337</v>
      </c>
      <c r="R17" s="3">
        <v>101059</v>
      </c>
      <c r="S17" s="21">
        <v>606.59915098087743</v>
      </c>
      <c r="T17" s="8">
        <f>SUM(T13:T16)</f>
        <v>79360</v>
      </c>
      <c r="U17" s="30">
        <f>(T17/N61)*100000</f>
        <v>471.22714710142759</v>
      </c>
      <c r="V17" s="8">
        <f>SUM(V13:V16)</f>
        <v>77591</v>
      </c>
      <c r="W17" s="33">
        <f>(V17/O61)*100000</f>
        <v>455.88099467849963</v>
      </c>
    </row>
    <row r="18" spans="1:23" ht="18" customHeight="1" x14ac:dyDescent="0.25">
      <c r="A18" s="6"/>
      <c r="B18" s="3"/>
      <c r="C18" s="21"/>
      <c r="D18" s="3"/>
      <c r="E18" s="21"/>
      <c r="F18" s="3"/>
      <c r="G18" s="21"/>
      <c r="H18" s="3"/>
      <c r="I18" s="21"/>
      <c r="J18" s="3"/>
      <c r="K18" s="21"/>
      <c r="L18" s="3"/>
      <c r="M18" s="21"/>
      <c r="N18" s="3"/>
      <c r="O18" s="21"/>
      <c r="P18" s="3"/>
      <c r="Q18" s="21"/>
      <c r="R18" s="3"/>
      <c r="S18" s="21"/>
      <c r="U18" s="30"/>
      <c r="W18" s="33"/>
    </row>
    <row r="19" spans="1:23" ht="18" customHeight="1" x14ac:dyDescent="0.25">
      <c r="A19" s="1" t="s">
        <v>11</v>
      </c>
      <c r="B19" s="14"/>
      <c r="C19" s="22"/>
      <c r="D19" s="14"/>
      <c r="E19" s="22"/>
      <c r="F19" s="14"/>
      <c r="G19" s="22"/>
      <c r="H19" s="14"/>
      <c r="I19" s="22"/>
      <c r="J19" s="14"/>
      <c r="K19" s="22"/>
      <c r="L19" s="14"/>
      <c r="M19" s="22"/>
      <c r="N19" s="14"/>
      <c r="O19" s="22"/>
      <c r="P19" s="14"/>
      <c r="Q19" s="22"/>
      <c r="R19" s="14"/>
      <c r="S19" s="22"/>
      <c r="U19" s="30"/>
      <c r="W19" s="33"/>
    </row>
    <row r="20" spans="1:23" ht="18" customHeight="1" x14ac:dyDescent="0.25">
      <c r="A20" s="1" t="s">
        <v>12</v>
      </c>
      <c r="B20" s="3">
        <v>138</v>
      </c>
      <c r="C20" s="21">
        <v>1</v>
      </c>
      <c r="D20" s="3">
        <v>178</v>
      </c>
      <c r="E20" s="21">
        <v>1.29</v>
      </c>
      <c r="F20" s="3">
        <v>248</v>
      </c>
      <c r="G20" s="21">
        <v>1.79</v>
      </c>
      <c r="H20" s="3">
        <v>167</v>
      </c>
      <c r="I20" s="21">
        <v>1.21</v>
      </c>
      <c r="J20" s="3">
        <v>140</v>
      </c>
      <c r="K20" s="21">
        <v>0.95</v>
      </c>
      <c r="L20" s="3">
        <v>128</v>
      </c>
      <c r="M20" s="21">
        <v>0.86</v>
      </c>
      <c r="N20" s="3">
        <v>126</v>
      </c>
      <c r="O20" s="21">
        <v>0.84</v>
      </c>
      <c r="P20" s="3">
        <v>49</v>
      </c>
      <c r="Q20" s="21">
        <v>0.29739959258683568</v>
      </c>
      <c r="R20" s="3">
        <v>1</v>
      </c>
      <c r="S20" s="23" t="s">
        <v>38</v>
      </c>
      <c r="T20" s="28" t="s">
        <v>38</v>
      </c>
      <c r="U20" s="31" t="s">
        <v>38</v>
      </c>
      <c r="V20" s="28" t="s">
        <v>38</v>
      </c>
      <c r="W20" s="31" t="s">
        <v>38</v>
      </c>
    </row>
    <row r="21" spans="1:23" ht="18" customHeight="1" x14ac:dyDescent="0.25">
      <c r="A21" s="1" t="s">
        <v>13</v>
      </c>
      <c r="B21" s="3">
        <v>768</v>
      </c>
      <c r="C21" s="21">
        <v>5.55</v>
      </c>
      <c r="D21" s="3">
        <v>757</v>
      </c>
      <c r="E21" s="21">
        <v>5.47</v>
      </c>
      <c r="F21" s="3">
        <v>795</v>
      </c>
      <c r="G21" s="21">
        <v>5.75</v>
      </c>
      <c r="H21" s="3">
        <v>606</v>
      </c>
      <c r="I21" s="21">
        <v>4.38</v>
      </c>
      <c r="J21" s="3">
        <v>610</v>
      </c>
      <c r="K21" s="21">
        <v>4.13</v>
      </c>
      <c r="L21" s="3">
        <v>523</v>
      </c>
      <c r="M21" s="21">
        <v>3.51</v>
      </c>
      <c r="N21" s="3">
        <v>713</v>
      </c>
      <c r="O21" s="21">
        <v>4.74</v>
      </c>
      <c r="P21" s="3">
        <v>797</v>
      </c>
      <c r="Q21" s="21">
        <v>4.8372954141164906</v>
      </c>
      <c r="R21" s="3">
        <v>669</v>
      </c>
      <c r="S21" s="21">
        <v>4.0156228738282289</v>
      </c>
      <c r="T21" s="8">
        <v>1185</v>
      </c>
      <c r="U21" s="30">
        <f>(T21/N61)*100000</f>
        <v>7.0363428593144102</v>
      </c>
      <c r="V21" s="8">
        <v>1263</v>
      </c>
      <c r="W21" s="33">
        <f>(V21/O61)*100000</f>
        <v>7.4206763191471312</v>
      </c>
    </row>
    <row r="22" spans="1:23" ht="18" customHeight="1" x14ac:dyDescent="0.25">
      <c r="A22" s="1" t="s">
        <v>14</v>
      </c>
      <c r="B22" s="3">
        <v>1124</v>
      </c>
      <c r="C22" s="21">
        <v>8.1300000000000008</v>
      </c>
      <c r="D22" s="3">
        <v>1304</v>
      </c>
      <c r="E22" s="21">
        <v>9.43</v>
      </c>
      <c r="F22" s="3">
        <v>1366</v>
      </c>
      <c r="G22" s="21">
        <v>9.8800000000000008</v>
      </c>
      <c r="H22" s="3">
        <v>1243</v>
      </c>
      <c r="I22" s="21">
        <v>8.99</v>
      </c>
      <c r="J22" s="3">
        <v>1075</v>
      </c>
      <c r="K22" s="21">
        <v>7.27</v>
      </c>
      <c r="L22" s="3">
        <v>879</v>
      </c>
      <c r="M22" s="21">
        <v>5.89</v>
      </c>
      <c r="N22" s="3">
        <v>1069</v>
      </c>
      <c r="O22" s="21">
        <v>7.1</v>
      </c>
      <c r="P22" s="3">
        <v>2287</v>
      </c>
      <c r="Q22" s="21">
        <v>13.880670780532514</v>
      </c>
      <c r="R22" s="3">
        <v>4076</v>
      </c>
      <c r="S22" s="21">
        <v>24.465887643832378</v>
      </c>
      <c r="T22" s="8">
        <v>1253</v>
      </c>
      <c r="U22" s="30">
        <f>(T22/N61)*100000</f>
        <v>7.440116120439626</v>
      </c>
      <c r="V22" s="8">
        <v>1250</v>
      </c>
      <c r="W22" s="33">
        <f>(V22/O61)*100000</f>
        <v>7.3442956444449035</v>
      </c>
    </row>
    <row r="23" spans="1:23" ht="18" customHeight="1" x14ac:dyDescent="0.25">
      <c r="A23" s="6" t="s">
        <v>15</v>
      </c>
      <c r="B23" s="3">
        <v>2030</v>
      </c>
      <c r="C23" s="21">
        <v>14.68</v>
      </c>
      <c r="D23" s="3">
        <v>2239</v>
      </c>
      <c r="E23" s="21">
        <v>16.190000000000001</v>
      </c>
      <c r="F23" s="3">
        <v>2409</v>
      </c>
      <c r="G23" s="21">
        <v>17.420000000000002</v>
      </c>
      <c r="H23" s="3">
        <v>2016</v>
      </c>
      <c r="I23" s="21">
        <v>14.58</v>
      </c>
      <c r="J23" s="3">
        <v>1825</v>
      </c>
      <c r="K23" s="21">
        <v>12.34</v>
      </c>
      <c r="L23" s="3">
        <v>1530</v>
      </c>
      <c r="M23" s="21">
        <v>10.26</v>
      </c>
      <c r="N23" s="3">
        <v>1908</v>
      </c>
      <c r="O23" s="21">
        <v>12.68</v>
      </c>
      <c r="P23" s="3">
        <v>3133</v>
      </c>
      <c r="Q23" s="21">
        <v>19.01536578723584</v>
      </c>
      <c r="R23" s="3">
        <v>4746</v>
      </c>
      <c r="S23" s="21">
        <v>28.487512943480979</v>
      </c>
      <c r="T23" s="8">
        <f>SUM(T21:T22)</f>
        <v>2438</v>
      </c>
      <c r="U23" s="30">
        <f>(T23/N61)*100000</f>
        <v>14.476458979754037</v>
      </c>
      <c r="V23" s="8">
        <f>SUM(V21:V22)</f>
        <v>2513</v>
      </c>
      <c r="W23" s="33">
        <f>(V23/O61)*100000</f>
        <v>14.764971963592036</v>
      </c>
    </row>
    <row r="24" spans="1:23" ht="18" customHeight="1" x14ac:dyDescent="0.25">
      <c r="A24" s="6"/>
      <c r="B24" s="3"/>
      <c r="C24" s="21"/>
      <c r="D24" s="3"/>
      <c r="E24" s="21"/>
      <c r="F24" s="3"/>
      <c r="G24" s="21"/>
      <c r="H24" s="3"/>
      <c r="I24" s="21"/>
      <c r="J24" s="3"/>
      <c r="K24" s="21"/>
      <c r="L24" s="3"/>
      <c r="M24" s="21"/>
      <c r="N24" s="3"/>
      <c r="O24" s="21"/>
      <c r="P24" s="3"/>
      <c r="Q24" s="21"/>
      <c r="R24" s="3"/>
      <c r="S24" s="21"/>
      <c r="U24" s="30"/>
      <c r="W24" s="33"/>
    </row>
    <row r="25" spans="1:23" ht="18" customHeight="1" x14ac:dyDescent="0.25">
      <c r="A25" s="1" t="s">
        <v>16</v>
      </c>
      <c r="B25" s="14"/>
      <c r="C25" s="22"/>
      <c r="D25" s="14"/>
      <c r="E25" s="22"/>
      <c r="F25" s="14"/>
      <c r="G25" s="22"/>
      <c r="H25" s="14"/>
      <c r="I25" s="22"/>
      <c r="J25" s="14"/>
      <c r="K25" s="22"/>
      <c r="L25" s="14"/>
      <c r="M25" s="22"/>
      <c r="N25" s="14"/>
      <c r="O25" s="22"/>
      <c r="P25" s="14"/>
      <c r="Q25" s="22"/>
      <c r="R25" s="14"/>
      <c r="S25" s="22"/>
      <c r="U25" s="30"/>
      <c r="W25" s="33"/>
    </row>
    <row r="26" spans="1:23" ht="18" customHeight="1" x14ac:dyDescent="0.25">
      <c r="A26" s="1" t="s">
        <v>17</v>
      </c>
      <c r="B26" s="3">
        <v>31794</v>
      </c>
      <c r="C26" s="21">
        <v>229.94</v>
      </c>
      <c r="D26" s="3">
        <v>32600</v>
      </c>
      <c r="E26" s="21">
        <v>235.77</v>
      </c>
      <c r="F26" s="3">
        <v>36574</v>
      </c>
      <c r="G26" s="21">
        <v>264.51</v>
      </c>
      <c r="H26" s="3">
        <v>30841</v>
      </c>
      <c r="I26" s="21">
        <v>223.05</v>
      </c>
      <c r="J26" s="3">
        <v>31941</v>
      </c>
      <c r="K26" s="21">
        <v>216.05</v>
      </c>
      <c r="L26" s="3">
        <v>33330</v>
      </c>
      <c r="M26" s="21">
        <v>223.42</v>
      </c>
      <c r="N26" s="3">
        <v>42159</v>
      </c>
      <c r="O26" s="21">
        <v>280.08999999999997</v>
      </c>
      <c r="P26" s="3">
        <v>58769</v>
      </c>
      <c r="Q26" s="21">
        <v>356.69136034154582</v>
      </c>
      <c r="R26" s="3">
        <v>59629</v>
      </c>
      <c r="S26" s="21">
        <v>357.91864924290502</v>
      </c>
      <c r="T26" s="8">
        <v>41163</v>
      </c>
      <c r="U26" s="30">
        <f>(T26/N61)*100000</f>
        <v>244.41939334848868</v>
      </c>
      <c r="V26" s="8">
        <v>43152</v>
      </c>
      <c r="W26" s="33">
        <f>(V26/O61)*100000</f>
        <v>253.5368365192692</v>
      </c>
    </row>
    <row r="27" spans="1:23" ht="18" customHeight="1" x14ac:dyDescent="0.25">
      <c r="A27" s="1" t="s">
        <v>18</v>
      </c>
      <c r="B27" s="3">
        <v>2411</v>
      </c>
      <c r="C27" s="21">
        <v>17.440000000000001</v>
      </c>
      <c r="D27" s="3">
        <v>2089</v>
      </c>
      <c r="E27" s="21">
        <v>15.11</v>
      </c>
      <c r="F27" s="3">
        <v>1768</v>
      </c>
      <c r="G27" s="21">
        <v>12.79</v>
      </c>
      <c r="H27" s="3">
        <v>1444</v>
      </c>
      <c r="I27" s="21">
        <v>10.44</v>
      </c>
      <c r="J27" s="3">
        <v>1198</v>
      </c>
      <c r="K27" s="21">
        <v>8.1</v>
      </c>
      <c r="L27" s="3">
        <v>1327</v>
      </c>
      <c r="M27" s="21">
        <v>8.9</v>
      </c>
      <c r="N27" s="3">
        <v>1065</v>
      </c>
      <c r="O27" s="21">
        <v>7.08</v>
      </c>
      <c r="P27" s="3">
        <v>1164</v>
      </c>
      <c r="Q27" s="21">
        <v>7.0647576687974842</v>
      </c>
      <c r="R27" s="3">
        <v>1506</v>
      </c>
      <c r="S27" s="21">
        <v>9.0396532854787939</v>
      </c>
      <c r="T27" s="8">
        <v>1746</v>
      </c>
      <c r="U27" s="30">
        <f>(T27/N61)*100000</f>
        <v>10.367472263597437</v>
      </c>
      <c r="V27" s="8">
        <v>2217</v>
      </c>
      <c r="W27" s="33">
        <f>(V27/O61)*100000</f>
        <v>13.025842754987483</v>
      </c>
    </row>
    <row r="28" spans="1:23" ht="18" customHeight="1" x14ac:dyDescent="0.25">
      <c r="A28" s="6" t="s">
        <v>19</v>
      </c>
      <c r="B28" s="3">
        <v>34205</v>
      </c>
      <c r="C28" s="21">
        <v>247.37</v>
      </c>
      <c r="D28" s="3">
        <v>34689</v>
      </c>
      <c r="E28" s="21">
        <v>250.88</v>
      </c>
      <c r="F28" s="3">
        <v>38342</v>
      </c>
      <c r="G28" s="21">
        <v>277.29000000000002</v>
      </c>
      <c r="H28" s="3">
        <v>32285</v>
      </c>
      <c r="I28" s="21">
        <v>233.49</v>
      </c>
      <c r="J28" s="3">
        <v>33139</v>
      </c>
      <c r="K28" s="21">
        <v>224.15</v>
      </c>
      <c r="L28" s="3">
        <v>34657</v>
      </c>
      <c r="M28" s="21">
        <v>232.32</v>
      </c>
      <c r="N28" s="3">
        <v>43224</v>
      </c>
      <c r="O28" s="21">
        <v>287.16000000000003</v>
      </c>
      <c r="P28" s="3">
        <v>59933</v>
      </c>
      <c r="Q28" s="21">
        <v>363.7561180103433</v>
      </c>
      <c r="R28" s="3">
        <v>61135</v>
      </c>
      <c r="S28" s="21">
        <v>366.9583025283838</v>
      </c>
      <c r="T28" s="8">
        <f>SUM(T26:T27)</f>
        <v>42909</v>
      </c>
      <c r="U28" s="30">
        <f>(T28/N61)*100000</f>
        <v>254.78686561208613</v>
      </c>
      <c r="V28" s="8">
        <f>SUM(V26:V27)</f>
        <v>45369</v>
      </c>
      <c r="W28" s="33">
        <f>(V28/O61)*100000</f>
        <v>266.56267927425671</v>
      </c>
    </row>
    <row r="29" spans="1:23" ht="18" customHeight="1" x14ac:dyDescent="0.25">
      <c r="A29" s="6"/>
      <c r="B29" s="3"/>
      <c r="C29" s="21"/>
      <c r="D29" s="3"/>
      <c r="E29" s="21"/>
      <c r="F29" s="3"/>
      <c r="G29" s="21"/>
      <c r="H29" s="3"/>
      <c r="I29" s="21"/>
      <c r="J29" s="3"/>
      <c r="K29" s="21"/>
      <c r="L29" s="3"/>
      <c r="M29" s="21"/>
      <c r="N29" s="3"/>
      <c r="O29" s="21"/>
      <c r="P29" s="3"/>
      <c r="Q29" s="21"/>
      <c r="R29" s="3"/>
      <c r="S29" s="21"/>
      <c r="U29" s="30"/>
      <c r="W29" s="33"/>
    </row>
    <row r="30" spans="1:23" ht="18" customHeight="1" x14ac:dyDescent="0.25">
      <c r="A30" s="1" t="s">
        <v>20</v>
      </c>
      <c r="B30" s="14"/>
      <c r="C30" s="22"/>
      <c r="D30" s="14"/>
      <c r="E30" s="22"/>
      <c r="F30" s="14"/>
      <c r="G30" s="22"/>
      <c r="H30" s="14"/>
      <c r="I30" s="22"/>
      <c r="J30" s="14"/>
      <c r="K30" s="22"/>
      <c r="L30" s="14"/>
      <c r="M30" s="22"/>
      <c r="N30" s="14"/>
      <c r="O30" s="22"/>
      <c r="P30" s="14"/>
      <c r="Q30" s="22"/>
      <c r="R30" s="14"/>
      <c r="S30" s="22"/>
      <c r="U30" s="30"/>
      <c r="W30" s="33"/>
    </row>
    <row r="31" spans="1:23" ht="18" customHeight="1" x14ac:dyDescent="0.25">
      <c r="A31" s="1" t="s">
        <v>21</v>
      </c>
      <c r="B31" s="3">
        <v>141949</v>
      </c>
      <c r="C31" s="21">
        <v>1026.5899999999999</v>
      </c>
      <c r="D31" s="3">
        <v>122132</v>
      </c>
      <c r="E31" s="21">
        <v>883.27</v>
      </c>
      <c r="F31" s="3">
        <v>91078</v>
      </c>
      <c r="G31" s="21">
        <v>658.69</v>
      </c>
      <c r="H31" s="3">
        <v>60066</v>
      </c>
      <c r="I31" s="21">
        <v>434.4</v>
      </c>
      <c r="J31" s="3">
        <v>54892</v>
      </c>
      <c r="K31" s="21">
        <v>371.29</v>
      </c>
      <c r="L31" s="3">
        <v>56045</v>
      </c>
      <c r="M31" s="21">
        <v>375.69</v>
      </c>
      <c r="N31" s="3">
        <v>72140</v>
      </c>
      <c r="O31" s="21">
        <v>479.27</v>
      </c>
      <c r="P31" s="3">
        <v>97577</v>
      </c>
      <c r="Q31" s="21">
        <v>592.23183767031969</v>
      </c>
      <c r="R31" s="3">
        <v>90614</v>
      </c>
      <c r="S31" s="21">
        <v>543.9038132871018</v>
      </c>
      <c r="T31" s="8">
        <f>80833+9567</f>
        <v>90400</v>
      </c>
      <c r="U31" s="30">
        <f>(T31/N61)*100000</f>
        <v>536.78092361352128</v>
      </c>
      <c r="V31" s="8">
        <f>81145+10006</f>
        <v>91151</v>
      </c>
      <c r="W31" s="33">
        <f>(V31/O61)*100000</f>
        <v>535.55191382943804</v>
      </c>
    </row>
    <row r="32" spans="1:23" ht="18" customHeight="1" x14ac:dyDescent="0.25">
      <c r="A32" s="1" t="s">
        <v>22</v>
      </c>
      <c r="B32" s="3">
        <v>11569</v>
      </c>
      <c r="C32" s="21">
        <v>83.67</v>
      </c>
      <c r="D32" s="3">
        <v>9846</v>
      </c>
      <c r="E32" s="21">
        <v>71.209999999999994</v>
      </c>
      <c r="F32" s="3">
        <v>6035</v>
      </c>
      <c r="G32" s="21">
        <v>43.65</v>
      </c>
      <c r="H32" s="3">
        <v>4186</v>
      </c>
      <c r="I32" s="21">
        <v>30.27</v>
      </c>
      <c r="J32" s="3">
        <v>3971</v>
      </c>
      <c r="K32" s="21">
        <v>26.86</v>
      </c>
      <c r="L32" s="3">
        <v>3515</v>
      </c>
      <c r="M32" s="21">
        <v>23.56</v>
      </c>
      <c r="N32" s="3">
        <v>5273</v>
      </c>
      <c r="O32" s="21">
        <v>35.03</v>
      </c>
      <c r="P32" s="3">
        <v>2167</v>
      </c>
      <c r="Q32" s="21">
        <v>13.152345247666794</v>
      </c>
      <c r="R32" s="3">
        <v>1147</v>
      </c>
      <c r="S32" s="21">
        <v>6.8847824159655886</v>
      </c>
      <c r="T32" s="8">
        <f>771+351</f>
        <v>1122</v>
      </c>
      <c r="U32" s="30">
        <f>(T32/N61)*100000</f>
        <v>6.6622588085660492</v>
      </c>
      <c r="V32" s="8">
        <f>978+439</f>
        <v>1417</v>
      </c>
      <c r="W32" s="33">
        <f>(V32/O61)*100000</f>
        <v>8.325493542542743</v>
      </c>
    </row>
    <row r="33" spans="1:23" ht="18" customHeight="1" x14ac:dyDescent="0.25">
      <c r="A33" s="1" t="s">
        <v>23</v>
      </c>
      <c r="B33" s="3">
        <v>85850</v>
      </c>
      <c r="C33" s="21">
        <v>620.88</v>
      </c>
      <c r="D33" s="3">
        <v>74994</v>
      </c>
      <c r="E33" s="21">
        <v>542.37</v>
      </c>
      <c r="F33" s="3">
        <v>62045</v>
      </c>
      <c r="G33" s="21">
        <v>448.72</v>
      </c>
      <c r="H33" s="3">
        <v>41817</v>
      </c>
      <c r="I33" s="21">
        <v>302.43</v>
      </c>
      <c r="J33" s="3">
        <v>40706</v>
      </c>
      <c r="K33" s="21">
        <v>275.33999999999997</v>
      </c>
      <c r="L33" s="3">
        <v>40642</v>
      </c>
      <c r="M33" s="21">
        <v>272.44</v>
      </c>
      <c r="N33" s="3">
        <v>52903</v>
      </c>
      <c r="O33" s="21">
        <v>351.46</v>
      </c>
      <c r="P33" s="3">
        <v>58668</v>
      </c>
      <c r="Q33" s="21">
        <v>356.07835301805051</v>
      </c>
      <c r="R33" s="3">
        <v>55311</v>
      </c>
      <c r="S33" s="21">
        <v>332.00017455054285</v>
      </c>
      <c r="T33" s="8">
        <f>3406+53528</f>
        <v>56934</v>
      </c>
      <c r="U33" s="30">
        <f>(T33/N61)*100000</f>
        <v>338.06510071916171</v>
      </c>
      <c r="V33" s="8">
        <f>3382+52739</f>
        <v>56121</v>
      </c>
      <c r="W33" s="33">
        <f>(V33/O61)*100000</f>
        <v>329.73537268951401</v>
      </c>
    </row>
    <row r="34" spans="1:23" ht="18" customHeight="1" x14ac:dyDescent="0.25">
      <c r="A34" s="1" t="s">
        <v>24</v>
      </c>
      <c r="B34" s="3">
        <v>14570</v>
      </c>
      <c r="C34" s="21">
        <v>105.37</v>
      </c>
      <c r="D34" s="3">
        <v>12867</v>
      </c>
      <c r="E34" s="21">
        <v>93.06</v>
      </c>
      <c r="F34" s="3">
        <v>12309</v>
      </c>
      <c r="G34" s="21">
        <v>89.02</v>
      </c>
      <c r="H34" s="3">
        <v>10249</v>
      </c>
      <c r="I34" s="21">
        <v>74.12</v>
      </c>
      <c r="J34" s="3">
        <v>11101</v>
      </c>
      <c r="K34" s="21">
        <v>75.09</v>
      </c>
      <c r="L34" s="3">
        <v>11909</v>
      </c>
      <c r="M34" s="21">
        <v>79.83</v>
      </c>
      <c r="N34" s="3">
        <v>13979</v>
      </c>
      <c r="O34" s="21">
        <v>92.87</v>
      </c>
      <c r="P34" s="3">
        <v>20657</v>
      </c>
      <c r="Q34" s="21">
        <v>125.37517110339316</v>
      </c>
      <c r="R34" s="3">
        <v>23030</v>
      </c>
      <c r="S34" s="21">
        <v>138.23586664314516</v>
      </c>
      <c r="T34" s="8">
        <v>18152</v>
      </c>
      <c r="U34" s="30">
        <f>(T34/N61)*100000</f>
        <v>107.78370935213096</v>
      </c>
      <c r="V34" s="8">
        <v>20532</v>
      </c>
      <c r="W34" s="33">
        <f>(V34/O61)*100000</f>
        <v>120.63446253739421</v>
      </c>
    </row>
    <row r="35" spans="1:23" ht="18" customHeight="1" x14ac:dyDescent="0.25">
      <c r="A35" s="6" t="s">
        <v>25</v>
      </c>
      <c r="B35" s="3">
        <v>253938</v>
      </c>
      <c r="C35" s="21">
        <v>1836.51</v>
      </c>
      <c r="D35" s="3">
        <v>219839</v>
      </c>
      <c r="E35" s="21">
        <v>1589.9</v>
      </c>
      <c r="F35" s="3">
        <v>171467</v>
      </c>
      <c r="G35" s="21">
        <v>1240.07</v>
      </c>
      <c r="H35" s="3">
        <v>116318</v>
      </c>
      <c r="I35" s="21">
        <v>841.23</v>
      </c>
      <c r="J35" s="3">
        <v>110670</v>
      </c>
      <c r="K35" s="21">
        <v>748.58</v>
      </c>
      <c r="L35" s="3">
        <v>112111</v>
      </c>
      <c r="M35" s="21">
        <v>751.52</v>
      </c>
      <c r="N35" s="3">
        <v>144295</v>
      </c>
      <c r="O35" s="21">
        <v>958.63</v>
      </c>
      <c r="P35" s="3">
        <v>179069</v>
      </c>
      <c r="Q35" s="21">
        <v>1086.8377070394301</v>
      </c>
      <c r="R35" s="3">
        <v>170102</v>
      </c>
      <c r="S35" s="21">
        <v>1021.0246368967555</v>
      </c>
      <c r="T35" s="8">
        <f>SUM(T31:T34)</f>
        <v>166608</v>
      </c>
      <c r="U35" s="30">
        <f>(T35/N61)*100000</f>
        <v>989.29199249338001</v>
      </c>
      <c r="V35" s="8">
        <f>SUM(V31:V34)</f>
        <v>169221</v>
      </c>
      <c r="W35" s="33">
        <f>(V35/O61)*100000</f>
        <v>994.24724259888887</v>
      </c>
    </row>
    <row r="36" spans="1:23" ht="18" customHeight="1" x14ac:dyDescent="0.25">
      <c r="A36" s="6"/>
      <c r="B36" s="3"/>
      <c r="C36" s="21"/>
      <c r="D36" s="3"/>
      <c r="E36" s="21"/>
      <c r="F36" s="3"/>
      <c r="G36" s="21"/>
      <c r="H36" s="3"/>
      <c r="I36" s="21"/>
      <c r="J36" s="3"/>
      <c r="K36" s="21"/>
      <c r="L36" s="3"/>
      <c r="M36" s="21"/>
      <c r="N36" s="3"/>
      <c r="O36" s="21"/>
      <c r="P36" s="3"/>
      <c r="Q36" s="21"/>
      <c r="R36" s="3"/>
      <c r="S36" s="21"/>
      <c r="U36" s="30"/>
      <c r="W36" s="33"/>
    </row>
    <row r="37" spans="1:23" ht="18" customHeight="1" x14ac:dyDescent="0.25">
      <c r="A37" s="1" t="s">
        <v>26</v>
      </c>
      <c r="B37" s="14"/>
      <c r="C37" s="22"/>
      <c r="D37" s="14"/>
      <c r="E37" s="22"/>
      <c r="F37" s="14"/>
      <c r="G37" s="22"/>
      <c r="H37" s="14"/>
      <c r="I37" s="22"/>
      <c r="J37" s="14"/>
      <c r="K37" s="22"/>
      <c r="L37" s="14"/>
      <c r="M37" s="22"/>
      <c r="N37" s="14"/>
      <c r="O37" s="22"/>
      <c r="P37" s="14"/>
      <c r="Q37" s="22"/>
      <c r="R37" s="14"/>
      <c r="S37" s="22"/>
      <c r="U37" s="30"/>
      <c r="W37" s="33"/>
    </row>
    <row r="38" spans="1:23" ht="18" customHeight="1" x14ac:dyDescent="0.25">
      <c r="A38" s="1" t="s">
        <v>27</v>
      </c>
      <c r="B38" s="3">
        <v>771</v>
      </c>
      <c r="C38" s="21">
        <v>5.58</v>
      </c>
      <c r="D38" s="3">
        <v>606</v>
      </c>
      <c r="E38" s="21">
        <v>4.38</v>
      </c>
      <c r="F38" s="3">
        <v>789</v>
      </c>
      <c r="G38" s="21">
        <v>5.71</v>
      </c>
      <c r="H38" s="3">
        <v>793</v>
      </c>
      <c r="I38" s="21">
        <v>5.74</v>
      </c>
      <c r="J38" s="3">
        <v>781</v>
      </c>
      <c r="K38" s="21">
        <v>5.28</v>
      </c>
      <c r="L38" s="3">
        <v>767</v>
      </c>
      <c r="M38" s="21">
        <v>5.14</v>
      </c>
      <c r="N38" s="3">
        <v>998</v>
      </c>
      <c r="O38" s="21">
        <v>6.63</v>
      </c>
      <c r="P38" s="3">
        <v>1485</v>
      </c>
      <c r="Q38" s="21">
        <v>9.0130284692132854</v>
      </c>
      <c r="R38" s="3">
        <v>1553</v>
      </c>
      <c r="S38" s="21">
        <v>9.3217672990362317</v>
      </c>
      <c r="T38" s="8">
        <v>7911</v>
      </c>
      <c r="U38" s="30">
        <f>(T38/N61)*100000</f>
        <v>46.974268658258481</v>
      </c>
      <c r="V38" s="8">
        <v>20873</v>
      </c>
      <c r="W38" s="33">
        <f>(V38/O61)*100000</f>
        <v>122.63798638919877</v>
      </c>
    </row>
    <row r="39" spans="1:23" ht="18" customHeight="1" x14ac:dyDescent="0.25">
      <c r="A39" s="1" t="s">
        <v>28</v>
      </c>
      <c r="B39" s="3">
        <v>460</v>
      </c>
      <c r="C39" s="21">
        <v>3.33</v>
      </c>
      <c r="D39" s="3">
        <v>333</v>
      </c>
      <c r="E39" s="21">
        <v>2.41</v>
      </c>
      <c r="F39" s="3">
        <v>499</v>
      </c>
      <c r="G39" s="21">
        <v>3.61</v>
      </c>
      <c r="H39" s="3">
        <v>608</v>
      </c>
      <c r="I39" s="21">
        <v>4.4000000000000004</v>
      </c>
      <c r="J39" s="3">
        <v>691</v>
      </c>
      <c r="K39" s="21">
        <v>4.67</v>
      </c>
      <c r="L39" s="3">
        <v>702</v>
      </c>
      <c r="M39" s="21">
        <v>4.71</v>
      </c>
      <c r="N39" s="3">
        <v>739</v>
      </c>
      <c r="O39" s="21">
        <v>4.91</v>
      </c>
      <c r="P39" s="3">
        <v>13419</v>
      </c>
      <c r="Q39" s="21">
        <v>81.44500271270914</v>
      </c>
      <c r="R39" s="3">
        <v>9738</v>
      </c>
      <c r="S39" s="21">
        <v>58.45162263877323</v>
      </c>
      <c r="T39" s="8">
        <v>6445</v>
      </c>
      <c r="U39" s="30">
        <f>(T39/N61)*100000</f>
        <v>38.269392175764878</v>
      </c>
      <c r="V39" s="8">
        <v>5897</v>
      </c>
      <c r="W39" s="33">
        <f>(V39/O61)*100000</f>
        <v>34.647449132233277</v>
      </c>
    </row>
    <row r="40" spans="1:23" ht="18" customHeight="1" x14ac:dyDescent="0.25">
      <c r="A40" s="1" t="s">
        <v>29</v>
      </c>
      <c r="B40" s="3">
        <v>27</v>
      </c>
      <c r="C40" s="21">
        <v>0.2</v>
      </c>
      <c r="D40" s="3">
        <v>29</v>
      </c>
      <c r="E40" s="21">
        <v>0.21</v>
      </c>
      <c r="F40" s="3">
        <v>25</v>
      </c>
      <c r="G40" s="21">
        <v>0.18</v>
      </c>
      <c r="H40" s="3">
        <v>3</v>
      </c>
      <c r="I40" s="23" t="s">
        <v>38</v>
      </c>
      <c r="J40" s="3" t="s">
        <v>38</v>
      </c>
      <c r="K40" s="21" t="s">
        <v>38</v>
      </c>
      <c r="L40" s="3">
        <v>5</v>
      </c>
      <c r="M40" s="23" t="s">
        <v>38</v>
      </c>
      <c r="N40" s="3">
        <v>12</v>
      </c>
      <c r="O40" s="21">
        <v>0.08</v>
      </c>
      <c r="P40" s="3">
        <v>2</v>
      </c>
      <c r="Q40" s="23" t="s">
        <v>38</v>
      </c>
      <c r="R40" s="3" t="s">
        <v>38</v>
      </c>
      <c r="S40" s="21" t="s">
        <v>38</v>
      </c>
      <c r="T40" s="8">
        <v>5</v>
      </c>
      <c r="U40" s="35">
        <f>(T40/N61)*100000</f>
        <v>2.9689210376854052E-2</v>
      </c>
      <c r="V40" s="8">
        <v>6</v>
      </c>
      <c r="W40" s="35">
        <f>(V40/O61)*100000</f>
        <v>3.525261909333554E-2</v>
      </c>
    </row>
    <row r="41" spans="1:23" ht="18" customHeight="1" x14ac:dyDescent="0.25">
      <c r="A41" s="1" t="s">
        <v>30</v>
      </c>
      <c r="B41" s="3">
        <v>56</v>
      </c>
      <c r="C41" s="21">
        <v>0.4</v>
      </c>
      <c r="D41" s="3">
        <v>65</v>
      </c>
      <c r="E41" s="21">
        <v>0.47</v>
      </c>
      <c r="F41" s="3">
        <v>44</v>
      </c>
      <c r="G41" s="21">
        <v>0.32</v>
      </c>
      <c r="H41" s="3">
        <v>34</v>
      </c>
      <c r="I41" s="21">
        <v>0.25</v>
      </c>
      <c r="J41" s="3">
        <v>41</v>
      </c>
      <c r="K41" s="21">
        <v>0.28000000000000003</v>
      </c>
      <c r="L41" s="3">
        <v>26</v>
      </c>
      <c r="M41" s="21">
        <v>0.17</v>
      </c>
      <c r="N41" s="3">
        <v>53</v>
      </c>
      <c r="O41" s="21">
        <v>0.35</v>
      </c>
      <c r="P41" s="3">
        <v>1</v>
      </c>
      <c r="Q41" s="23" t="s">
        <v>38</v>
      </c>
      <c r="R41" s="3" t="s">
        <v>38</v>
      </c>
      <c r="S41" s="21" t="s">
        <v>38</v>
      </c>
      <c r="T41" s="28" t="s">
        <v>38</v>
      </c>
      <c r="U41" s="31" t="s">
        <v>38</v>
      </c>
      <c r="V41" s="28" t="s">
        <v>38</v>
      </c>
      <c r="W41" s="31" t="s">
        <v>38</v>
      </c>
    </row>
    <row r="42" spans="1:23" ht="18" customHeight="1" x14ac:dyDescent="0.25">
      <c r="A42" s="1" t="s">
        <v>31</v>
      </c>
      <c r="B42" s="3">
        <v>2601</v>
      </c>
      <c r="C42" s="21">
        <v>18.809999999999999</v>
      </c>
      <c r="D42" s="3">
        <v>2702</v>
      </c>
      <c r="E42" s="21">
        <v>19.54</v>
      </c>
      <c r="F42" s="3">
        <v>3176</v>
      </c>
      <c r="G42" s="21">
        <v>22.97</v>
      </c>
      <c r="H42" s="3">
        <v>3549</v>
      </c>
      <c r="I42" s="21">
        <v>25.67</v>
      </c>
      <c r="J42" s="3">
        <v>3262</v>
      </c>
      <c r="K42" s="21">
        <v>22.06</v>
      </c>
      <c r="L42" s="3">
        <v>3033</v>
      </c>
      <c r="M42" s="21">
        <v>20.329999999999998</v>
      </c>
      <c r="N42" s="3">
        <v>4275</v>
      </c>
      <c r="O42" s="21">
        <v>28.4</v>
      </c>
      <c r="P42" s="3">
        <v>7687</v>
      </c>
      <c r="Q42" s="21">
        <v>46.655319759489913</v>
      </c>
      <c r="R42" s="3">
        <v>12493</v>
      </c>
      <c r="S42" s="21">
        <v>74.988305773895462</v>
      </c>
      <c r="T42" s="8">
        <v>14152</v>
      </c>
      <c r="U42" s="30">
        <f>(T42/N61)*100000</f>
        <v>84.032341050647716</v>
      </c>
      <c r="V42" s="8">
        <v>18284</v>
      </c>
      <c r="W42" s="33">
        <f>(V42/O61)*100000</f>
        <v>107.4264812504245</v>
      </c>
    </row>
    <row r="43" spans="1:23" ht="18" customHeight="1" x14ac:dyDescent="0.25">
      <c r="A43" s="1" t="s">
        <v>32</v>
      </c>
      <c r="B43" s="3">
        <v>551</v>
      </c>
      <c r="C43" s="21">
        <v>3.98</v>
      </c>
      <c r="D43" s="3">
        <v>659</v>
      </c>
      <c r="E43" s="21">
        <v>4.7699999999999996</v>
      </c>
      <c r="F43" s="3">
        <v>1327</v>
      </c>
      <c r="G43" s="21">
        <v>9.6</v>
      </c>
      <c r="H43" s="3">
        <v>1728</v>
      </c>
      <c r="I43" s="21">
        <v>12.5</v>
      </c>
      <c r="J43" s="3">
        <v>1163</v>
      </c>
      <c r="K43" s="21">
        <v>7.87</v>
      </c>
      <c r="L43" s="3">
        <v>1093</v>
      </c>
      <c r="M43" s="21">
        <v>7.33</v>
      </c>
      <c r="N43" s="3">
        <v>844</v>
      </c>
      <c r="O43" s="21">
        <v>5.61</v>
      </c>
      <c r="P43" s="3">
        <v>4642</v>
      </c>
      <c r="Q43" s="21">
        <v>28.17405936302227</v>
      </c>
      <c r="R43" s="3">
        <v>4690</v>
      </c>
      <c r="S43" s="21">
        <v>28.151377097540198</v>
      </c>
      <c r="T43" s="8">
        <v>4653</v>
      </c>
      <c r="U43" s="30">
        <f>(T43/N61)*100000</f>
        <v>27.62877917670038</v>
      </c>
      <c r="V43" s="8">
        <v>7011</v>
      </c>
      <c r="W43" s="33">
        <f>(V43/O61)*100000</f>
        <v>41.192685410562575</v>
      </c>
    </row>
    <row r="44" spans="1:23" ht="18" customHeight="1" x14ac:dyDescent="0.25">
      <c r="A44" s="6" t="s">
        <v>33</v>
      </c>
      <c r="B44" s="3">
        <v>4466</v>
      </c>
      <c r="C44" s="21">
        <v>32.299999999999997</v>
      </c>
      <c r="D44" s="3">
        <v>4394</v>
      </c>
      <c r="E44" s="21">
        <v>31.78</v>
      </c>
      <c r="F44" s="3">
        <v>5860</v>
      </c>
      <c r="G44" s="21">
        <v>42.38</v>
      </c>
      <c r="H44" s="3">
        <v>6715</v>
      </c>
      <c r="I44" s="21">
        <v>48.56</v>
      </c>
      <c r="J44" s="3">
        <v>5938</v>
      </c>
      <c r="K44" s="21">
        <v>40.17</v>
      </c>
      <c r="L44" s="3">
        <v>5626</v>
      </c>
      <c r="M44" s="21">
        <v>37.71</v>
      </c>
      <c r="N44" s="3">
        <v>6921</v>
      </c>
      <c r="O44" s="21">
        <v>45.98</v>
      </c>
      <c r="P44" s="3">
        <v>27236</v>
      </c>
      <c r="Q44" s="21">
        <v>165.30561844275624</v>
      </c>
      <c r="R44" s="3">
        <v>28474</v>
      </c>
      <c r="S44" s="21">
        <v>170.91307280924514</v>
      </c>
      <c r="T44" s="8">
        <f>SUM(T40:T43)</f>
        <v>18810</v>
      </c>
      <c r="U44" s="30">
        <f>(T44/N61)*100000</f>
        <v>111.69080943772495</v>
      </c>
      <c r="V44" s="8">
        <f>SUM(V40:V43)</f>
        <v>25301</v>
      </c>
      <c r="W44" s="33">
        <f>(V44/O61)*100000</f>
        <v>148.65441928008042</v>
      </c>
    </row>
    <row r="45" spans="1:23" ht="18" customHeight="1" x14ac:dyDescent="0.25">
      <c r="A45" s="6"/>
      <c r="B45" s="3"/>
      <c r="C45" s="21"/>
      <c r="D45" s="3"/>
      <c r="E45" s="21"/>
      <c r="F45" s="3"/>
      <c r="G45" s="21"/>
      <c r="H45" s="3"/>
      <c r="I45" s="21"/>
      <c r="J45" s="3"/>
      <c r="K45" s="21"/>
      <c r="L45" s="3"/>
      <c r="M45" s="21"/>
      <c r="N45" s="3"/>
      <c r="O45" s="21"/>
      <c r="P45" s="3"/>
      <c r="Q45" s="21"/>
      <c r="R45" s="3"/>
      <c r="S45" s="21"/>
      <c r="U45" s="30"/>
      <c r="W45" s="33"/>
    </row>
    <row r="46" spans="1:23" ht="18" customHeight="1" x14ac:dyDescent="0.25">
      <c r="A46" s="1" t="s">
        <v>34</v>
      </c>
      <c r="B46" s="3">
        <v>71</v>
      </c>
      <c r="C46" s="21">
        <v>0.51</v>
      </c>
      <c r="D46" s="3">
        <v>50</v>
      </c>
      <c r="E46" s="21">
        <v>0.36</v>
      </c>
      <c r="F46" s="3">
        <v>29</v>
      </c>
      <c r="G46" s="21">
        <v>0.21</v>
      </c>
      <c r="H46" s="3">
        <v>34</v>
      </c>
      <c r="I46" s="21">
        <v>0.25</v>
      </c>
      <c r="J46" s="3">
        <v>16</v>
      </c>
      <c r="K46" s="21">
        <v>0.11</v>
      </c>
      <c r="L46" s="3">
        <v>50</v>
      </c>
      <c r="M46" s="21">
        <v>0.34</v>
      </c>
      <c r="N46" s="3">
        <v>64</v>
      </c>
      <c r="O46" s="21">
        <v>0.43</v>
      </c>
      <c r="P46" s="3">
        <v>1</v>
      </c>
      <c r="Q46" s="23" t="s">
        <v>38</v>
      </c>
      <c r="R46" s="3" t="s">
        <v>38</v>
      </c>
      <c r="S46" s="21" t="s">
        <v>38</v>
      </c>
      <c r="T46" s="8">
        <v>5</v>
      </c>
      <c r="U46" s="35">
        <f>(T46/N61)*100000</f>
        <v>2.9689210376854052E-2</v>
      </c>
      <c r="V46" s="8">
        <v>1</v>
      </c>
      <c r="W46" s="35">
        <f>(V46/O61)*100000</f>
        <v>5.875436515555923E-3</v>
      </c>
    </row>
    <row r="47" spans="1:23" ht="18" customHeight="1" x14ac:dyDescent="0.25">
      <c r="A47" s="1" t="s">
        <v>35</v>
      </c>
      <c r="B47" s="3">
        <v>2376</v>
      </c>
      <c r="C47" s="21">
        <v>17.18</v>
      </c>
      <c r="D47" s="3">
        <v>2396</v>
      </c>
      <c r="E47" s="21">
        <v>17.329999999999998</v>
      </c>
      <c r="F47" s="3">
        <v>5219</v>
      </c>
      <c r="G47" s="21">
        <v>37.74</v>
      </c>
      <c r="H47" s="3">
        <v>8220</v>
      </c>
      <c r="I47" s="21">
        <v>59.45</v>
      </c>
      <c r="J47" s="3">
        <v>10127</v>
      </c>
      <c r="K47" s="21">
        <v>68.5</v>
      </c>
      <c r="L47" s="3">
        <v>9372</v>
      </c>
      <c r="M47" s="21">
        <v>62.82</v>
      </c>
      <c r="N47" s="3">
        <v>14831</v>
      </c>
      <c r="O47" s="21">
        <v>98.53</v>
      </c>
      <c r="P47" s="3">
        <v>16863</v>
      </c>
      <c r="Q47" s="21">
        <v>102.34794550595531</v>
      </c>
      <c r="R47" s="3">
        <v>14824</v>
      </c>
      <c r="S47" s="21">
        <v>88.97996036118036</v>
      </c>
      <c r="T47" s="8">
        <v>19217</v>
      </c>
      <c r="U47" s="30">
        <f>(T47/N61)*100000</f>
        <v>114.10751116240087</v>
      </c>
      <c r="V47" s="8">
        <v>27138</v>
      </c>
      <c r="W47" s="33">
        <f>(V47/O61)*100000</f>
        <v>159.44759615915666</v>
      </c>
    </row>
    <row r="48" spans="1:23" ht="18" customHeight="1" x14ac:dyDescent="0.25">
      <c r="A48" s="20" t="s">
        <v>36</v>
      </c>
      <c r="B48" s="24">
        <v>6798</v>
      </c>
      <c r="C48" s="25">
        <v>49.16</v>
      </c>
      <c r="D48" s="24">
        <v>7045</v>
      </c>
      <c r="E48" s="25">
        <v>50.95</v>
      </c>
      <c r="F48" s="24">
        <v>9180</v>
      </c>
      <c r="G48" s="25">
        <v>66.39</v>
      </c>
      <c r="H48" s="24">
        <v>12044</v>
      </c>
      <c r="I48" s="25">
        <v>87.1</v>
      </c>
      <c r="J48" s="24">
        <v>12515</v>
      </c>
      <c r="K48" s="25">
        <v>84.65</v>
      </c>
      <c r="L48" s="24">
        <v>9920</v>
      </c>
      <c r="M48" s="25">
        <v>66.5</v>
      </c>
      <c r="N48" s="24">
        <v>10784</v>
      </c>
      <c r="O48" s="25">
        <v>71.64</v>
      </c>
      <c r="P48" s="24">
        <v>10653</v>
      </c>
      <c r="Q48" s="25">
        <v>64.65709918015429</v>
      </c>
      <c r="R48" s="24">
        <v>5235</v>
      </c>
      <c r="S48" s="25">
        <v>31.422699169642421</v>
      </c>
      <c r="T48" s="29">
        <v>3937</v>
      </c>
      <c r="U48" s="32">
        <f>(T48/N61)*100000</f>
        <v>23.377284250734881</v>
      </c>
      <c r="V48" s="29">
        <v>2114</v>
      </c>
      <c r="W48" s="34">
        <f>(V48/O61)*100000</f>
        <v>12.42067279388522</v>
      </c>
    </row>
    <row r="50" spans="1:20" ht="18" customHeight="1" x14ac:dyDescent="0.25">
      <c r="A50" s="8" t="s">
        <v>39</v>
      </c>
    </row>
    <row r="51" spans="1:20" ht="18" customHeight="1" x14ac:dyDescent="0.25">
      <c r="A51" s="15"/>
    </row>
    <row r="52" spans="1:20" ht="18" customHeight="1" x14ac:dyDescent="0.3">
      <c r="A52" s="7" t="s">
        <v>41</v>
      </c>
    </row>
    <row r="54" spans="1:20" ht="18" customHeight="1" x14ac:dyDescent="0.25">
      <c r="A54" s="8" t="s">
        <v>40</v>
      </c>
    </row>
    <row r="55" spans="1:20" ht="18" customHeight="1" x14ac:dyDescent="0.3">
      <c r="A55" s="8" t="s">
        <v>46</v>
      </c>
      <c r="E55" s="38"/>
      <c r="F55" s="37"/>
      <c r="G55" s="38"/>
      <c r="H55" s="37"/>
      <c r="I55" s="38"/>
      <c r="J55" s="37"/>
    </row>
    <row r="56" spans="1:20" ht="18" customHeight="1" x14ac:dyDescent="0.3">
      <c r="A56" s="8" t="s">
        <v>43</v>
      </c>
      <c r="E56" s="38"/>
      <c r="F56" s="37"/>
      <c r="G56" s="38"/>
      <c r="H56" s="37"/>
      <c r="I56" s="38"/>
      <c r="J56" s="37"/>
      <c r="L56" s="37"/>
      <c r="M56" s="38"/>
      <c r="N56" s="37"/>
      <c r="O56" s="38"/>
      <c r="P56" s="37"/>
      <c r="Q56" s="37"/>
      <c r="R56" s="37"/>
      <c r="S56" s="37"/>
      <c r="T56" s="37"/>
    </row>
    <row r="57" spans="1:20" ht="18" customHeight="1" x14ac:dyDescent="0.3">
      <c r="A57" s="8" t="s">
        <v>44</v>
      </c>
      <c r="E57" s="38"/>
      <c r="F57" s="37"/>
      <c r="G57" s="38"/>
      <c r="H57" s="37"/>
      <c r="I57" s="38"/>
      <c r="J57" s="37"/>
      <c r="L57" s="37"/>
      <c r="M57" s="38"/>
      <c r="N57" s="37"/>
      <c r="O57" s="38"/>
      <c r="P57" s="37"/>
      <c r="Q57" s="37"/>
      <c r="R57" s="37"/>
      <c r="S57" s="37"/>
      <c r="T57" s="37"/>
    </row>
    <row r="58" spans="1:20" ht="18" customHeight="1" x14ac:dyDescent="0.3">
      <c r="E58" s="38"/>
      <c r="F58" s="37"/>
      <c r="G58" s="38"/>
      <c r="H58" s="37"/>
      <c r="I58" s="38"/>
      <c r="J58" s="37"/>
      <c r="L58" s="37"/>
      <c r="M58" s="38"/>
      <c r="N58" s="39">
        <v>2016</v>
      </c>
      <c r="O58" s="39">
        <v>2017</v>
      </c>
      <c r="P58" s="37"/>
      <c r="Q58" s="37"/>
      <c r="R58" s="37"/>
      <c r="S58" s="37"/>
      <c r="T58" s="37"/>
    </row>
    <row r="59" spans="1:20" ht="18" customHeight="1" x14ac:dyDescent="0.3">
      <c r="E59" s="38"/>
      <c r="F59" s="37"/>
      <c r="G59" s="38"/>
      <c r="H59" s="37"/>
      <c r="I59" s="38"/>
      <c r="J59" s="37"/>
      <c r="L59" s="37"/>
      <c r="M59" s="38"/>
      <c r="N59" s="39"/>
      <c r="O59" s="39"/>
      <c r="P59" s="37"/>
      <c r="Q59" s="37"/>
      <c r="R59" s="37"/>
      <c r="S59" s="37"/>
      <c r="T59" s="37"/>
    </row>
    <row r="60" spans="1:20" ht="18" customHeight="1" x14ac:dyDescent="0.3">
      <c r="E60" s="38"/>
      <c r="F60" s="37"/>
      <c r="G60" s="38"/>
      <c r="H60" s="37"/>
      <c r="I60" s="38"/>
      <c r="J60" s="37"/>
      <c r="L60" s="37"/>
      <c r="M60" s="38"/>
      <c r="N60" s="39"/>
      <c r="O60" s="39"/>
      <c r="P60" s="37"/>
      <c r="Q60" s="37"/>
      <c r="R60" s="37"/>
      <c r="S60" s="37"/>
      <c r="T60" s="37"/>
    </row>
    <row r="61" spans="1:20" ht="18" customHeight="1" x14ac:dyDescent="0.3">
      <c r="E61" s="38"/>
      <c r="F61" s="37"/>
      <c r="G61" s="38"/>
      <c r="H61" s="37"/>
      <c r="I61" s="38"/>
      <c r="J61" s="37"/>
      <c r="L61" s="37"/>
      <c r="M61" s="38"/>
      <c r="N61" s="39">
        <v>16841135</v>
      </c>
      <c r="O61" s="39">
        <v>17020012</v>
      </c>
      <c r="P61" s="37"/>
      <c r="Q61" s="37"/>
      <c r="R61" s="37"/>
      <c r="S61" s="37"/>
      <c r="T61" s="37"/>
    </row>
    <row r="62" spans="1:20" ht="18" customHeight="1" x14ac:dyDescent="0.3">
      <c r="L62" s="37"/>
      <c r="M62" s="38"/>
      <c r="N62" s="37"/>
      <c r="O62" s="38"/>
      <c r="P62" s="37"/>
      <c r="Q62" s="37"/>
      <c r="R62" s="37"/>
      <c r="S62" s="37"/>
      <c r="T62" s="37"/>
    </row>
    <row r="63" spans="1:20" ht="18" customHeight="1" x14ac:dyDescent="0.3">
      <c r="L63" s="37"/>
      <c r="M63" s="38"/>
      <c r="N63" s="37"/>
      <c r="O63" s="38"/>
      <c r="P63" s="37"/>
      <c r="Q63" s="37"/>
      <c r="R63" s="37"/>
      <c r="S63" s="37"/>
      <c r="T63" s="37"/>
    </row>
    <row r="64" spans="1:20" ht="18" customHeight="1" x14ac:dyDescent="0.3">
      <c r="L64" s="37"/>
      <c r="M64" s="38"/>
      <c r="N64" s="37"/>
      <c r="O64" s="38"/>
      <c r="P64" s="37"/>
      <c r="Q64" s="37"/>
      <c r="R64" s="37"/>
      <c r="S64" s="37"/>
      <c r="T64" s="37"/>
    </row>
    <row r="65" spans="12:20" ht="18" customHeight="1" x14ac:dyDescent="0.3">
      <c r="L65" s="37"/>
      <c r="M65" s="38"/>
      <c r="N65" s="37"/>
      <c r="O65" s="38"/>
      <c r="P65" s="37"/>
      <c r="Q65" s="37"/>
      <c r="R65" s="37"/>
      <c r="S65" s="37"/>
      <c r="T65" s="37"/>
    </row>
  </sheetData>
  <mergeCells count="11">
    <mergeCell ref="T3:U3"/>
    <mergeCell ref="V3:W3"/>
    <mergeCell ref="P3:Q3"/>
    <mergeCell ref="R3:S3"/>
    <mergeCell ref="N3:O3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Lautaro Sergio</dc:creator>
  <cp:lastModifiedBy>Trini Pagella</cp:lastModifiedBy>
  <dcterms:created xsi:type="dcterms:W3CDTF">2016-08-09T17:06:39Z</dcterms:created>
  <dcterms:modified xsi:type="dcterms:W3CDTF">2019-08-01T15:01:37Z</dcterms:modified>
</cp:coreProperties>
</file>