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320" windowHeight="9525"/>
  </bookViews>
  <sheets>
    <sheet name="pais de nacimiento" sheetId="1" r:id="rId1"/>
  </sheets>
  <calcPr calcId="144525"/>
</workbook>
</file>

<file path=xl/calcChain.xml><?xml version="1.0" encoding="utf-8"?>
<calcChain xmlns="http://schemas.openxmlformats.org/spreadsheetml/2006/main">
  <c r="C50" i="1" l="1"/>
  <c r="D50" i="1"/>
  <c r="E50" i="1"/>
  <c r="C51" i="1"/>
  <c r="D51" i="1"/>
  <c r="E51" i="1"/>
  <c r="C52" i="1"/>
  <c r="D52" i="1"/>
  <c r="E52" i="1"/>
  <c r="C53" i="1"/>
  <c r="D53" i="1"/>
  <c r="E53" i="1"/>
  <c r="B51" i="1"/>
  <c r="B52" i="1"/>
  <c r="B53" i="1"/>
  <c r="B50" i="1"/>
  <c r="C45" i="1"/>
  <c r="D45" i="1"/>
  <c r="E45" i="1"/>
  <c r="C46" i="1"/>
  <c r="D46" i="1"/>
  <c r="E46" i="1"/>
  <c r="C47" i="1"/>
  <c r="D47" i="1"/>
  <c r="E47" i="1"/>
  <c r="C48" i="1"/>
  <c r="D48" i="1"/>
  <c r="E48" i="1"/>
  <c r="C49" i="1"/>
  <c r="D49" i="1"/>
  <c r="E49" i="1"/>
  <c r="B45" i="1"/>
  <c r="B46" i="1"/>
  <c r="B47" i="1"/>
  <c r="B48" i="1"/>
  <c r="B49" i="1"/>
  <c r="E18" i="1"/>
  <c r="C18" i="1"/>
  <c r="B17" i="1"/>
  <c r="B18" i="1" s="1"/>
  <c r="B16" i="1"/>
  <c r="B15" i="1"/>
  <c r="B13" i="1"/>
  <c r="B12" i="1"/>
  <c r="B11" i="1"/>
  <c r="B10" i="1"/>
  <c r="B9" i="1"/>
  <c r="B8" i="1" s="1"/>
  <c r="D8" i="1"/>
  <c r="D14" i="1" s="1"/>
  <c r="D18" i="1" s="1"/>
</calcChain>
</file>

<file path=xl/sharedStrings.xml><?xml version="1.0" encoding="utf-8"?>
<sst xmlns="http://schemas.openxmlformats.org/spreadsheetml/2006/main" count="26" uniqueCount="17">
  <si>
    <t>País de nacimiento</t>
  </si>
  <si>
    <t>Limítrofe</t>
  </si>
  <si>
    <t>Paraguay</t>
  </si>
  <si>
    <t>Bolivia</t>
  </si>
  <si>
    <t>Uruguay</t>
  </si>
  <si>
    <t>Chile</t>
  </si>
  <si>
    <t>Brasil</t>
  </si>
  <si>
    <t>Otros países</t>
  </si>
  <si>
    <t>Italia</t>
  </si>
  <si>
    <t>Perú</t>
  </si>
  <si>
    <t>España</t>
  </si>
  <si>
    <t>Otros</t>
  </si>
  <si>
    <t>Otros no limitrofes</t>
  </si>
  <si>
    <t>Fuente: INDEC (1982,1992, 2005, 2013).</t>
  </si>
  <si>
    <t>Población extranjera según país de nacimiento.</t>
  </si>
  <si>
    <t>Provincia de Buenos Aires. Años censales de  1980 a 2010</t>
  </si>
  <si>
    <t>Total Provincia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</si>
</sst>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 applyBorder="1"/>
    <xf numFmtId="0" fontId="1" fillId="0" borderId="0" xfId="0" applyFont="1"/>
    <xf numFmtId="0" fontId="2" fillId="0" borderId="0" xfId="0" applyFont="1"/>
    <xf numFmtId="0" fontId="1" fillId="2" borderId="0" xfId="0" applyFont="1" applyFill="1" applyBorder="1" applyAlignment="1"/>
    <xf numFmtId="0" fontId="1" fillId="0" borderId="0" xfId="0" applyFont="1" applyBorder="1"/>
    <xf numFmtId="0" fontId="3" fillId="2" borderId="1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left"/>
    </xf>
    <xf numFmtId="3" fontId="3" fillId="0" borderId="0" xfId="0" applyNumberFormat="1" applyFont="1"/>
    <xf numFmtId="3" fontId="1" fillId="2" borderId="0" xfId="0" applyNumberFormat="1" applyFont="1" applyFill="1" applyBorder="1" applyAlignment="1">
      <alignment horizontal="center"/>
    </xf>
    <xf numFmtId="3" fontId="1" fillId="2" borderId="0" xfId="0" quotePrefix="1" applyNumberFormat="1" applyFont="1" applyFill="1" applyBorder="1" applyAlignment="1">
      <alignment horizontal="right"/>
    </xf>
    <xf numFmtId="3" fontId="1" fillId="0" borderId="0" xfId="0" applyNumberFormat="1" applyFont="1"/>
    <xf numFmtId="3" fontId="3" fillId="0" borderId="0" xfId="0" applyNumberFormat="1" applyFont="1" applyBorder="1"/>
    <xf numFmtId="3" fontId="3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/>
    <xf numFmtId="3" fontId="1" fillId="0" borderId="0" xfId="0" applyNumberFormat="1" applyFont="1" applyFill="1" applyBorder="1" applyAlignment="1">
      <alignment horizontal="right"/>
    </xf>
    <xf numFmtId="0" fontId="3" fillId="0" borderId="0" xfId="0" applyFont="1" applyBorder="1"/>
    <xf numFmtId="0" fontId="1" fillId="0" borderId="1" xfId="0" applyFont="1" applyBorder="1"/>
    <xf numFmtId="3" fontId="1" fillId="0" borderId="1" xfId="0" applyNumberFormat="1" applyFont="1" applyBorder="1"/>
    <xf numFmtId="3" fontId="1" fillId="0" borderId="1" xfId="0" applyNumberFormat="1" applyFont="1" applyFill="1" applyBorder="1" applyAlignment="1">
      <alignment horizontal="right"/>
    </xf>
    <xf numFmtId="164" fontId="1" fillId="0" borderId="0" xfId="0" applyNumberFormat="1" applyFont="1" applyBorder="1"/>
    <xf numFmtId="164" fontId="1" fillId="0" borderId="1" xfId="0" applyNumberFormat="1" applyFont="1" applyBorder="1"/>
    <xf numFmtId="0" fontId="3" fillId="3" borderId="0" xfId="0" applyFont="1" applyFill="1" applyBorder="1" applyAlignment="1">
      <alignment horizontal="left"/>
    </xf>
    <xf numFmtId="3" fontId="3" fillId="3" borderId="0" xfId="0" applyNumberFormat="1" applyFont="1" applyFill="1" applyBorder="1" applyAlignment="1">
      <alignment horizontal="center"/>
    </xf>
    <xf numFmtId="3" fontId="3" fillId="3" borderId="0" xfId="0" quotePrefix="1" applyNumberFormat="1" applyFont="1" applyFill="1" applyBorder="1" applyAlignment="1">
      <alignment horizontal="right"/>
    </xf>
    <xf numFmtId="3" fontId="3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'pais de nacimiento'!$A$45</c:f>
              <c:strCache>
                <c:ptCount val="1"/>
                <c:pt idx="0">
                  <c:v>Paraguay</c:v>
                </c:pt>
              </c:strCache>
            </c:strRef>
          </c:tx>
          <c:marker>
            <c:spPr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'pais de nacimiento'!$B$44:$E$44</c:f>
              <c:numCache>
                <c:formatCode>General</c:formatCode>
                <c:ptCount val="4"/>
                <c:pt idx="0">
                  <c:v>1980</c:v>
                </c:pt>
                <c:pt idx="1">
                  <c:v>1991</c:v>
                </c:pt>
                <c:pt idx="2">
                  <c:v>2001</c:v>
                </c:pt>
                <c:pt idx="3">
                  <c:v>2010</c:v>
                </c:pt>
              </c:numCache>
            </c:numRef>
          </c:cat>
          <c:val>
            <c:numRef>
              <c:f>'pais de nacimiento'!$B$45:$E$45</c:f>
              <c:numCache>
                <c:formatCode>#,##0.0</c:formatCode>
                <c:ptCount val="4"/>
                <c:pt idx="0">
                  <c:v>15.472957045990753</c:v>
                </c:pt>
                <c:pt idx="1">
                  <c:v>18.933898298641775</c:v>
                </c:pt>
                <c:pt idx="2">
                  <c:v>28.262153327006221</c:v>
                </c:pt>
                <c:pt idx="3">
                  <c:v>41.690190786896416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'pais de nacimiento'!$A$46</c:f>
              <c:strCache>
                <c:ptCount val="1"/>
                <c:pt idx="0">
                  <c:v>Bolivia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-0.19444442081699961"/>
                  <c:y val="4.02414486921528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'pais de nacimiento'!$B$44:$E$44</c:f>
              <c:numCache>
                <c:formatCode>General</c:formatCode>
                <c:ptCount val="4"/>
                <c:pt idx="0">
                  <c:v>1980</c:v>
                </c:pt>
                <c:pt idx="1">
                  <c:v>1991</c:v>
                </c:pt>
                <c:pt idx="2">
                  <c:v>2001</c:v>
                </c:pt>
                <c:pt idx="3">
                  <c:v>2010</c:v>
                </c:pt>
              </c:numCache>
            </c:numRef>
          </c:cat>
          <c:val>
            <c:numRef>
              <c:f>'pais de nacimiento'!$B$46:$E$46</c:f>
              <c:numCache>
                <c:formatCode>#,##0.0</c:formatCode>
                <c:ptCount val="4"/>
                <c:pt idx="0">
                  <c:v>4.1639502313659618</c:v>
                </c:pt>
                <c:pt idx="1">
                  <c:v>5.0660545042567513</c:v>
                </c:pt>
                <c:pt idx="2">
                  <c:v>9.482500493736449</c:v>
                </c:pt>
                <c:pt idx="3">
                  <c:v>15.691369062155578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'pais de nacimiento'!$A$47</c:f>
              <c:strCache>
                <c:ptCount val="1"/>
                <c:pt idx="0">
                  <c:v>Uruguay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layout>
                <c:manualLayout>
                  <c:x val="0.31551915071018816"/>
                  <c:y val="-2.721106670176880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'pais de nacimiento'!$B$44:$E$44</c:f>
              <c:numCache>
                <c:formatCode>General</c:formatCode>
                <c:ptCount val="4"/>
                <c:pt idx="0">
                  <c:v>1980</c:v>
                </c:pt>
                <c:pt idx="1">
                  <c:v>1991</c:v>
                </c:pt>
                <c:pt idx="2">
                  <c:v>2001</c:v>
                </c:pt>
                <c:pt idx="3">
                  <c:v>2010</c:v>
                </c:pt>
              </c:numCache>
            </c:numRef>
          </c:cat>
          <c:val>
            <c:numRef>
              <c:f>'pais de nacimiento'!$B$47:$E$47</c:f>
              <c:numCache>
                <c:formatCode>#,##0.0</c:formatCode>
                <c:ptCount val="4"/>
                <c:pt idx="0">
                  <c:v>6.057880776981901</c:v>
                </c:pt>
                <c:pt idx="1">
                  <c:v>7.6988908449582603</c:v>
                </c:pt>
                <c:pt idx="2">
                  <c:v>7.400206838409086</c:v>
                </c:pt>
                <c:pt idx="3">
                  <c:v>7.502564244137278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'pais de nacimiento'!$A$48</c:f>
              <c:strCache>
                <c:ptCount val="1"/>
                <c:pt idx="0">
                  <c:v>Chile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layout>
                <c:manualLayout>
                  <c:x val="8.7962952274356868E-2"/>
                  <c:y val="2.226345083487931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'pais de nacimiento'!$B$44:$E$44</c:f>
              <c:numCache>
                <c:formatCode>General</c:formatCode>
                <c:ptCount val="4"/>
                <c:pt idx="0">
                  <c:v>1980</c:v>
                </c:pt>
                <c:pt idx="1">
                  <c:v>1991</c:v>
                </c:pt>
                <c:pt idx="2">
                  <c:v>2001</c:v>
                </c:pt>
                <c:pt idx="3">
                  <c:v>2010</c:v>
                </c:pt>
              </c:numCache>
            </c:numRef>
          </c:cat>
          <c:val>
            <c:numRef>
              <c:f>'pais de nacimiento'!$B$48:$E$48</c:f>
              <c:numCache>
                <c:formatCode>#,##0.0</c:formatCode>
                <c:ptCount val="4"/>
                <c:pt idx="0">
                  <c:v>5.9114587204474844</c:v>
                </c:pt>
                <c:pt idx="1">
                  <c:v>6.3600687196192816</c:v>
                </c:pt>
                <c:pt idx="2">
                  <c:v>5.4457537603605015</c:v>
                </c:pt>
                <c:pt idx="3">
                  <c:v>4.954777988485854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'pais de nacimiento'!$A$49</c:f>
              <c:strCache>
                <c:ptCount val="1"/>
                <c:pt idx="0">
                  <c:v>Brasil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5.092591973778559E-2"/>
                  <c:y val="-3.028648445971280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3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'pais de nacimiento'!$B$44:$E$44</c:f>
              <c:numCache>
                <c:formatCode>General</c:formatCode>
                <c:ptCount val="4"/>
                <c:pt idx="0">
                  <c:v>1980</c:v>
                </c:pt>
                <c:pt idx="1">
                  <c:v>1991</c:v>
                </c:pt>
                <c:pt idx="2">
                  <c:v>2001</c:v>
                </c:pt>
                <c:pt idx="3">
                  <c:v>2010</c:v>
                </c:pt>
              </c:numCache>
            </c:numRef>
          </c:cat>
          <c:val>
            <c:numRef>
              <c:f>'pais de nacimiento'!$B$49:$E$49</c:f>
              <c:numCache>
                <c:formatCode>#,##0.0</c:formatCode>
                <c:ptCount val="4"/>
                <c:pt idx="0">
                  <c:v>0.83754690496263529</c:v>
                </c:pt>
                <c:pt idx="1">
                  <c:v>0.77224627786425537</c:v>
                </c:pt>
                <c:pt idx="2">
                  <c:v>0.83595420674072363</c:v>
                </c:pt>
                <c:pt idx="3">
                  <c:v>1.0471459909662157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'pais de nacimiento'!$A$50</c:f>
              <c:strCache>
                <c:ptCount val="1"/>
                <c:pt idx="0">
                  <c:v>Italia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3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'pais de nacimiento'!$B$44:$E$44</c:f>
              <c:numCache>
                <c:formatCode>General</c:formatCode>
                <c:ptCount val="4"/>
                <c:pt idx="0">
                  <c:v>1980</c:v>
                </c:pt>
                <c:pt idx="1">
                  <c:v>1991</c:v>
                </c:pt>
                <c:pt idx="2">
                  <c:v>2001</c:v>
                </c:pt>
                <c:pt idx="3">
                  <c:v>2010</c:v>
                </c:pt>
              </c:numCache>
            </c:numRef>
          </c:cat>
          <c:val>
            <c:numRef>
              <c:f>'pais de nacimiento'!$B$50:$E$50</c:f>
              <c:numCache>
                <c:formatCode>#,##0.0</c:formatCode>
                <c:ptCount val="4"/>
                <c:pt idx="0">
                  <c:v>32.277197445736775</c:v>
                </c:pt>
                <c:pt idx="1">
                  <c:v>27.94310137064064</c:v>
                </c:pt>
                <c:pt idx="2">
                  <c:v>19.612859854476433</c:v>
                </c:pt>
                <c:pt idx="3">
                  <c:v>10.832631767807113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'pais de nacimiento'!$A$51</c:f>
              <c:strCache>
                <c:ptCount val="1"/>
                <c:pt idx="0">
                  <c:v>Perú</c:v>
                </c:pt>
              </c:strCache>
            </c:strRef>
          </c:tx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layout>
                <c:manualLayout>
                  <c:x val="-4.0123451914618948E-2"/>
                  <c:y val="2.473716759431045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</c:dLbl>
            <c:dLbl>
              <c:idx val="3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'pais de nacimiento'!$B$44:$E$44</c:f>
              <c:numCache>
                <c:formatCode>General</c:formatCode>
                <c:ptCount val="4"/>
                <c:pt idx="0">
                  <c:v>1980</c:v>
                </c:pt>
                <c:pt idx="1">
                  <c:v>1991</c:v>
                </c:pt>
                <c:pt idx="2">
                  <c:v>2001</c:v>
                </c:pt>
                <c:pt idx="3">
                  <c:v>2010</c:v>
                </c:pt>
              </c:numCache>
            </c:numRef>
          </c:cat>
          <c:val>
            <c:numRef>
              <c:f>'pais de nacimiento'!$B$51:$E$51</c:f>
              <c:numCache>
                <c:formatCode>#,##0.0</c:formatCode>
                <c:ptCount val="4"/>
                <c:pt idx="0">
                  <c:v>0.42036615070322936</c:v>
                </c:pt>
                <c:pt idx="1">
                  <c:v>0.83312953865530992</c:v>
                </c:pt>
                <c:pt idx="2">
                  <c:v>4.3914109459031954</c:v>
                </c:pt>
                <c:pt idx="3">
                  <c:v>7.3672342535254334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'pais de nacimiento'!$A$52</c:f>
              <c:strCache>
                <c:ptCount val="1"/>
                <c:pt idx="0">
                  <c:v>España</c:v>
                </c:pt>
              </c:strCache>
            </c:strRef>
          </c:tx>
          <c:dLbls>
            <c:dLbl>
              <c:idx val="0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cat>
            <c:numRef>
              <c:f>'pais de nacimiento'!$B$44:$E$44</c:f>
              <c:numCache>
                <c:formatCode>General</c:formatCode>
                <c:ptCount val="4"/>
                <c:pt idx="0">
                  <c:v>1980</c:v>
                </c:pt>
                <c:pt idx="1">
                  <c:v>1991</c:v>
                </c:pt>
                <c:pt idx="2">
                  <c:v>2001</c:v>
                </c:pt>
                <c:pt idx="3">
                  <c:v>2010</c:v>
                </c:pt>
              </c:numCache>
            </c:numRef>
          </c:cat>
          <c:val>
            <c:numRef>
              <c:f>'pais de nacimiento'!$B$52:$E$52</c:f>
              <c:numCache>
                <c:formatCode>#,##0.0</c:formatCode>
                <c:ptCount val="4"/>
                <c:pt idx="0">
                  <c:v>20.310618625225366</c:v>
                </c:pt>
                <c:pt idx="1">
                  <c:v>14.522810009718789</c:v>
                </c:pt>
                <c:pt idx="2">
                  <c:v>9.3829747970051667</c:v>
                </c:pt>
                <c:pt idx="3">
                  <c:v>5.0974530251894761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358656"/>
        <c:axId val="215307008"/>
      </c:lineChart>
      <c:catAx>
        <c:axId val="21435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Años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crossAx val="215307008"/>
        <c:crosses val="autoZero"/>
        <c:auto val="1"/>
        <c:lblAlgn val="ctr"/>
        <c:lblOffset val="100"/>
        <c:noMultiLvlLbl val="0"/>
      </c:catAx>
      <c:valAx>
        <c:axId val="2153070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Poblacion según pais de nacimiento (en %)</a:t>
                </a:r>
              </a:p>
            </c:rich>
          </c:tx>
          <c:layout/>
          <c:overlay val="0"/>
        </c:title>
        <c:numFmt formatCode="#,##0.0" sourceLinked="1"/>
        <c:majorTickMark val="out"/>
        <c:minorTickMark val="none"/>
        <c:tickLblPos val="nextTo"/>
        <c:crossAx val="214358656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476250</xdr:colOff>
      <xdr:row>3</xdr:row>
      <xdr:rowOff>28575</xdr:rowOff>
    </xdr:from>
    <xdr:to>
      <xdr:col>15</xdr:col>
      <xdr:colOff>695326</xdr:colOff>
      <xdr:row>28</xdr:row>
      <xdr:rowOff>57150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showGridLines="0" tabSelected="1" workbookViewId="0">
      <selection activeCell="A12" sqref="A12"/>
    </sheetView>
  </sheetViews>
  <sheetFormatPr baseColWidth="10" defaultRowHeight="12.75" x14ac:dyDescent="0.2"/>
  <cols>
    <col min="1" max="1" width="24.5703125" style="3" customWidth="1"/>
    <col min="2" max="5" width="12.7109375" style="3" customWidth="1"/>
    <col min="6" max="16384" width="11.42578125" style="3"/>
  </cols>
  <sheetData>
    <row r="1" spans="1:5" ht="18" customHeight="1" x14ac:dyDescent="0.2">
      <c r="A1" s="1" t="s">
        <v>14</v>
      </c>
      <c r="B1" s="1"/>
      <c r="C1" s="1"/>
      <c r="D1" s="2"/>
      <c r="E1" s="2"/>
    </row>
    <row r="2" spans="1:5" ht="18" customHeight="1" x14ac:dyDescent="0.2">
      <c r="A2" s="4" t="s">
        <v>15</v>
      </c>
      <c r="B2" s="1"/>
      <c r="C2" s="1"/>
      <c r="D2" s="2"/>
      <c r="E2" s="2"/>
    </row>
    <row r="3" spans="1:5" ht="18" customHeight="1" x14ac:dyDescent="0.2">
      <c r="A3" s="1"/>
      <c r="B3" s="1"/>
      <c r="C3" s="1"/>
      <c r="D3" s="5"/>
      <c r="E3" s="5"/>
    </row>
    <row r="4" spans="1:5" ht="18" customHeight="1" x14ac:dyDescent="0.2">
      <c r="A4" s="6" t="s">
        <v>0</v>
      </c>
      <c r="B4" s="6">
        <v>1980</v>
      </c>
      <c r="C4" s="6">
        <v>1991</v>
      </c>
      <c r="D4" s="6">
        <v>2001</v>
      </c>
      <c r="E4" s="6">
        <v>2010</v>
      </c>
    </row>
    <row r="5" spans="1:5" ht="18" customHeight="1" x14ac:dyDescent="0.2">
      <c r="A5" s="7"/>
      <c r="B5" s="7"/>
      <c r="C5" s="7"/>
      <c r="D5" s="7"/>
      <c r="E5" s="7"/>
    </row>
    <row r="6" spans="1:5" ht="18" customHeight="1" x14ac:dyDescent="0.2">
      <c r="A6" s="23" t="s">
        <v>16</v>
      </c>
      <c r="B6" s="24">
        <v>941798</v>
      </c>
      <c r="C6" s="25">
        <v>789193</v>
      </c>
      <c r="D6" s="25">
        <v>758640</v>
      </c>
      <c r="E6" s="26">
        <v>941941</v>
      </c>
    </row>
    <row r="7" spans="1:5" ht="18" customHeight="1" x14ac:dyDescent="0.2">
      <c r="A7" s="8"/>
      <c r="B7" s="10"/>
      <c r="C7" s="11"/>
      <c r="D7" s="11"/>
      <c r="E7" s="12"/>
    </row>
    <row r="8" spans="1:5" ht="18" customHeight="1" x14ac:dyDescent="0.2">
      <c r="A8" s="8" t="s">
        <v>1</v>
      </c>
      <c r="B8" s="13">
        <f>SUM(B9:B13)</f>
        <v>305555</v>
      </c>
      <c r="C8" s="14">
        <v>344721</v>
      </c>
      <c r="D8" s="14">
        <f>SUM(D9:D13)</f>
        <v>432570</v>
      </c>
      <c r="E8" s="9">
        <v>667663</v>
      </c>
    </row>
    <row r="9" spans="1:5" ht="18" customHeight="1" x14ac:dyDescent="0.2">
      <c r="A9" s="5" t="s">
        <v>2</v>
      </c>
      <c r="B9" s="15">
        <f>137127+8597</f>
        <v>145724</v>
      </c>
      <c r="C9" s="16">
        <v>149425</v>
      </c>
      <c r="D9" s="16">
        <v>214408</v>
      </c>
      <c r="E9" s="12">
        <v>392697</v>
      </c>
    </row>
    <row r="10" spans="1:5" ht="18" customHeight="1" x14ac:dyDescent="0.2">
      <c r="A10" s="5" t="s">
        <v>3</v>
      </c>
      <c r="B10" s="15">
        <f>32850+6366</f>
        <v>39216</v>
      </c>
      <c r="C10" s="16">
        <v>47712</v>
      </c>
      <c r="D10" s="16">
        <v>89306</v>
      </c>
      <c r="E10" s="12">
        <v>147781</v>
      </c>
    </row>
    <row r="11" spans="1:5" ht="18" customHeight="1" x14ac:dyDescent="0.2">
      <c r="A11" s="5" t="s">
        <v>4</v>
      </c>
      <c r="B11" s="15">
        <f>47845+9208</f>
        <v>57053</v>
      </c>
      <c r="C11" s="16">
        <v>72508</v>
      </c>
      <c r="D11" s="16">
        <v>69695</v>
      </c>
      <c r="E11" s="12">
        <v>70659</v>
      </c>
    </row>
    <row r="12" spans="1:5" ht="18" customHeight="1" x14ac:dyDescent="0.2">
      <c r="A12" s="5" t="s">
        <v>5</v>
      </c>
      <c r="B12" s="15">
        <f>28526+27148</f>
        <v>55674</v>
      </c>
      <c r="C12" s="16">
        <v>59899</v>
      </c>
      <c r="D12" s="16">
        <v>51288</v>
      </c>
      <c r="E12" s="12">
        <v>46664</v>
      </c>
    </row>
    <row r="13" spans="1:5" ht="18" customHeight="1" x14ac:dyDescent="0.2">
      <c r="A13" s="5" t="s">
        <v>6</v>
      </c>
      <c r="B13" s="15">
        <f>5800+2088</f>
        <v>7888</v>
      </c>
      <c r="C13" s="16">
        <v>7273</v>
      </c>
      <c r="D13" s="16">
        <v>7873</v>
      </c>
      <c r="E13" s="12">
        <v>9862</v>
      </c>
    </row>
    <row r="14" spans="1:5" ht="18" customHeight="1" x14ac:dyDescent="0.2">
      <c r="A14" s="17" t="s">
        <v>7</v>
      </c>
      <c r="B14" s="9">
        <v>636243</v>
      </c>
      <c r="C14" s="14">
        <v>444472</v>
      </c>
      <c r="D14" s="9">
        <f>+D6-D8</f>
        <v>326070</v>
      </c>
      <c r="E14" s="9">
        <v>274278</v>
      </c>
    </row>
    <row r="15" spans="1:5" ht="18" customHeight="1" x14ac:dyDescent="0.2">
      <c r="A15" s="5" t="s">
        <v>8</v>
      </c>
      <c r="B15" s="15">
        <f>238380+65606</f>
        <v>303986</v>
      </c>
      <c r="C15" s="16">
        <v>220525</v>
      </c>
      <c r="D15" s="16">
        <v>148791</v>
      </c>
      <c r="E15" s="12">
        <v>102037</v>
      </c>
    </row>
    <row r="16" spans="1:5" ht="18" customHeight="1" x14ac:dyDescent="0.2">
      <c r="A16" s="5" t="s">
        <v>9</v>
      </c>
      <c r="B16" s="15">
        <f>2105+1854</f>
        <v>3959</v>
      </c>
      <c r="C16" s="16">
        <v>6575</v>
      </c>
      <c r="D16" s="16">
        <v>33315</v>
      </c>
      <c r="E16" s="12">
        <v>69395</v>
      </c>
    </row>
    <row r="17" spans="1:5" ht="18" customHeight="1" x14ac:dyDescent="0.2">
      <c r="A17" s="5" t="s">
        <v>10</v>
      </c>
      <c r="B17" s="15">
        <f>145103+46182</f>
        <v>191285</v>
      </c>
      <c r="C17" s="16">
        <v>114613</v>
      </c>
      <c r="D17" s="16">
        <v>71183</v>
      </c>
      <c r="E17" s="12">
        <v>48015</v>
      </c>
    </row>
    <row r="18" spans="1:5" ht="18" customHeight="1" x14ac:dyDescent="0.2">
      <c r="A18" s="18" t="s">
        <v>11</v>
      </c>
      <c r="B18" s="19">
        <f>+B14-B15-B17-B16</f>
        <v>137013</v>
      </c>
      <c r="C18" s="19">
        <f>+C14-C15-C17-C16</f>
        <v>102759</v>
      </c>
      <c r="D18" s="20">
        <f>+D14-D15-D17-D16</f>
        <v>72781</v>
      </c>
      <c r="E18" s="19">
        <f>+E14-E15-E17-E16</f>
        <v>54831</v>
      </c>
    </row>
    <row r="19" spans="1:5" ht="18" customHeight="1" x14ac:dyDescent="0.2"/>
    <row r="20" spans="1:5" ht="18" customHeight="1" x14ac:dyDescent="0.2">
      <c r="A20" s="3" t="s">
        <v>13</v>
      </c>
    </row>
    <row r="21" spans="1:5" ht="18" customHeight="1" x14ac:dyDescent="0.2"/>
    <row r="44" spans="1:5" x14ac:dyDescent="0.2">
      <c r="A44" s="6" t="s">
        <v>0</v>
      </c>
      <c r="B44" s="6">
        <v>1980</v>
      </c>
      <c r="C44" s="6">
        <v>1991</v>
      </c>
      <c r="D44" s="6">
        <v>2001</v>
      </c>
      <c r="E44" s="6">
        <v>2010</v>
      </c>
    </row>
    <row r="45" spans="1:5" x14ac:dyDescent="0.2">
      <c r="A45" s="5" t="s">
        <v>2</v>
      </c>
      <c r="B45" s="21">
        <f>+B9*100/B$6</f>
        <v>15.472957045990753</v>
      </c>
      <c r="C45" s="21">
        <f>+C9*100/C$6</f>
        <v>18.933898298641775</v>
      </c>
      <c r="D45" s="21">
        <f>+D9*100/D$6</f>
        <v>28.262153327006221</v>
      </c>
      <c r="E45" s="21">
        <f>+E9*100/E$6</f>
        <v>41.690190786896416</v>
      </c>
    </row>
    <row r="46" spans="1:5" x14ac:dyDescent="0.2">
      <c r="A46" s="5" t="s">
        <v>3</v>
      </c>
      <c r="B46" s="21">
        <f t="shared" ref="B46:E49" si="0">+B10*100/$B$6</f>
        <v>4.1639502313659618</v>
      </c>
      <c r="C46" s="21">
        <f t="shared" si="0"/>
        <v>5.0660545042567513</v>
      </c>
      <c r="D46" s="21">
        <f t="shared" si="0"/>
        <v>9.482500493736449</v>
      </c>
      <c r="E46" s="21">
        <f t="shared" si="0"/>
        <v>15.691369062155578</v>
      </c>
    </row>
    <row r="47" spans="1:5" x14ac:dyDescent="0.2">
      <c r="A47" s="5" t="s">
        <v>4</v>
      </c>
      <c r="B47" s="21">
        <f t="shared" si="0"/>
        <v>6.057880776981901</v>
      </c>
      <c r="C47" s="21">
        <f t="shared" si="0"/>
        <v>7.6988908449582603</v>
      </c>
      <c r="D47" s="21">
        <f t="shared" si="0"/>
        <v>7.400206838409086</v>
      </c>
      <c r="E47" s="21">
        <f t="shared" si="0"/>
        <v>7.502564244137278</v>
      </c>
    </row>
    <row r="48" spans="1:5" x14ac:dyDescent="0.2">
      <c r="A48" s="5" t="s">
        <v>5</v>
      </c>
      <c r="B48" s="21">
        <f t="shared" si="0"/>
        <v>5.9114587204474844</v>
      </c>
      <c r="C48" s="21">
        <f t="shared" si="0"/>
        <v>6.3600687196192816</v>
      </c>
      <c r="D48" s="21">
        <f t="shared" si="0"/>
        <v>5.4457537603605015</v>
      </c>
      <c r="E48" s="21">
        <f t="shared" si="0"/>
        <v>4.954777988485854</v>
      </c>
    </row>
    <row r="49" spans="1:5" x14ac:dyDescent="0.2">
      <c r="A49" s="5" t="s">
        <v>6</v>
      </c>
      <c r="B49" s="21">
        <f t="shared" si="0"/>
        <v>0.83754690496263529</v>
      </c>
      <c r="C49" s="21">
        <f t="shared" si="0"/>
        <v>0.77224627786425537</v>
      </c>
      <c r="D49" s="21">
        <f t="shared" si="0"/>
        <v>0.83595420674072363</v>
      </c>
      <c r="E49" s="21">
        <f t="shared" si="0"/>
        <v>1.0471459909662157</v>
      </c>
    </row>
    <row r="50" spans="1:5" x14ac:dyDescent="0.2">
      <c r="A50" s="5" t="s">
        <v>8</v>
      </c>
      <c r="B50" s="21">
        <f t="shared" ref="B50:E53" si="1">+B15*100/B$6</f>
        <v>32.277197445736775</v>
      </c>
      <c r="C50" s="21">
        <f t="shared" si="1"/>
        <v>27.94310137064064</v>
      </c>
      <c r="D50" s="21">
        <f t="shared" si="1"/>
        <v>19.612859854476433</v>
      </c>
      <c r="E50" s="21">
        <f t="shared" si="1"/>
        <v>10.832631767807113</v>
      </c>
    </row>
    <row r="51" spans="1:5" x14ac:dyDescent="0.2">
      <c r="A51" s="5" t="s">
        <v>9</v>
      </c>
      <c r="B51" s="21">
        <f t="shared" si="1"/>
        <v>0.42036615070322936</v>
      </c>
      <c r="C51" s="21">
        <f t="shared" si="1"/>
        <v>0.83312953865530992</v>
      </c>
      <c r="D51" s="21">
        <f t="shared" si="1"/>
        <v>4.3914109459031954</v>
      </c>
      <c r="E51" s="21">
        <f t="shared" si="1"/>
        <v>7.3672342535254334</v>
      </c>
    </row>
    <row r="52" spans="1:5" x14ac:dyDescent="0.2">
      <c r="A52" s="5" t="s">
        <v>10</v>
      </c>
      <c r="B52" s="21">
        <f t="shared" si="1"/>
        <v>20.310618625225366</v>
      </c>
      <c r="C52" s="21">
        <f t="shared" si="1"/>
        <v>14.522810009718789</v>
      </c>
      <c r="D52" s="21">
        <f t="shared" si="1"/>
        <v>9.3829747970051667</v>
      </c>
      <c r="E52" s="21">
        <f t="shared" si="1"/>
        <v>5.0974530251894761</v>
      </c>
    </row>
    <row r="53" spans="1:5" x14ac:dyDescent="0.2">
      <c r="A53" s="18" t="s">
        <v>12</v>
      </c>
      <c r="B53" s="22">
        <f t="shared" si="1"/>
        <v>14.548024098585897</v>
      </c>
      <c r="C53" s="22">
        <f t="shared" si="1"/>
        <v>13.020769317518022</v>
      </c>
      <c r="D53" s="22">
        <f t="shared" si="1"/>
        <v>9.5936148898028044</v>
      </c>
      <c r="E53" s="22">
        <f t="shared" si="1"/>
        <v>5.8210652259536424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pais de nacimiento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Silvia Tomás</dc:creator>
  <cp:lastModifiedBy>Lorena Valdez Avalos</cp:lastModifiedBy>
  <dcterms:created xsi:type="dcterms:W3CDTF">2016-07-19T19:22:46Z</dcterms:created>
  <dcterms:modified xsi:type="dcterms:W3CDTF">2016-08-23T15:19:02Z</dcterms:modified>
</cp:coreProperties>
</file>